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4140" windowWidth="19320" windowHeight="8520" tabRatio="63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<sst xmlns="http://schemas.openxmlformats.org/spreadsheetml/2006/main" count="1251" uniqueCount="182">
  <si>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</si>
  <si>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</si>
  <si>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</si>
  <si>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</si>
  <si>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</si>
  <si>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</si>
  <si>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</si>
  <si>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</si>
  <si>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</si>
  <si>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</si>
  <si>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</si>
  <si>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</si>
  <si>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</si>
  <si>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</si>
  <si>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</si>
  <si>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</si>
  <si>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</si>
  <si>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</si>
  <si>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</si>
  <si>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</si>
  <si>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</si>
  <si>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</si>
  <si>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</si>
  <si>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</si>
  <si>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</si>
  <si>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</si>
  <si>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</si>
  <si>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</si>
  <si>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</si>
  <si>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</si>
  <si>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</si>
  <si>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</si>
  <si>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 xml:space="preserve">                                                         полное наименование субъекта электроэнергетики</t>
  </si>
  <si>
    <t>1</t>
  </si>
  <si>
    <t>1.2</t>
  </si>
  <si>
    <t>1.2.1</t>
  </si>
  <si>
    <t>2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</si>
  <si>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</si>
  <si>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</si>
  <si>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</si>
  <si>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</si>
  <si>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</si>
  <si>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</si>
  <si>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</si>
  <si>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</si>
  <si>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</si>
  <si>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</si>
  <si>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</si>
  <si>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</si>
  <si>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</si>
  <si>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</si>
  <si>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</si>
  <si>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</si>
  <si>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</si>
  <si>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</si>
  <si>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</si>
  <si>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</si>
  <si>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</si>
  <si>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</si>
  <si>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</si>
  <si>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</si>
  <si>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</si>
  <si>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</si>
  <si>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</si>
  <si>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</si>
  <si>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</si>
  <si>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</si>
  <si>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</si>
  <si>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Реконструкция трансформаторной подстанции № 42, г. Мариинский Посад, мощностью 0,16 МВА с увеличением до 0,25 МВА</t>
  </si>
  <si>
    <t>1.2.3.5</t>
  </si>
  <si>
    <t>Реконструкция трансформаторной подстанции № 200 ул.Гагарина, 13б, г. Чебоксары, мощностью 0,25 МВА, без увеличения мощности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</si>
  <si>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</si>
  <si>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</si>
  <si>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замены силовых (авто-) трансформаторов</t>
  </si>
  <si>
    <t>показатель замены линий электропередачи</t>
  </si>
  <si>
    <t>показатель замены выключателей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</si>
  <si>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</si>
  <si>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5.5</t>
  </si>
  <si>
    <t>5.6</t>
  </si>
  <si>
    <t>5.7</t>
  </si>
  <si>
    <t>5.8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</si>
  <si>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</si>
  <si>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</si>
  <si>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Республика Чувашия,                                             город Мариинский Посад</t>
  </si>
  <si>
    <t>Республика Чувашия,                                          город Цивильск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</si>
  <si>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</si>
  <si>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</si>
  <si>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</si>
  <si>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</si>
  <si>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r>
      <t>Инвестиционная программа</t>
    </r>
    <r>
      <rPr>
        <u val="single"/>
        <sz val="14"/>
        <color indexed="8"/>
        <rFont val="Times New Roman"/>
        <family val="1"/>
      </rPr>
      <t xml:space="preserve"> в сфере электроэнергетики ООО "Коммунальные технологии" на 2015-2019 годы (в части корректировки 2017 года)</t>
    </r>
  </si>
  <si>
    <t xml:space="preserve"> на  2018 год</t>
  </si>
  <si>
    <r>
      <t>Год раскрытия информации:</t>
    </r>
    <r>
      <rPr>
        <u val="single"/>
        <sz val="14"/>
        <color indexed="8"/>
        <rFont val="Times New Roman"/>
        <family val="1"/>
      </rPr>
      <t xml:space="preserve">  2017  </t>
    </r>
    <r>
      <rPr>
        <sz val="14"/>
        <color indexed="8"/>
        <rFont val="Times New Roman"/>
        <family val="1"/>
      </rPr>
      <t>год</t>
    </r>
  </si>
  <si>
    <t>Реконструкция трансформаторной подстанции № 95 ул.И. Яковлева, 25 г. Чебоксары, мощностью 0,25 МВА, без увеличения мощности</t>
  </si>
  <si>
    <t>Реконструкция трансформаторной подстанции № 213 ул. Чапаева, 15 А г. Чебоксары, мощностью 0,8 МВА, без увеличения мощности</t>
  </si>
  <si>
    <t>Реконструкция трансформаторной подстанции № 239 пр. Мира, 36Б г. Чебоксары, мощностью 0,25 МВА, без увеличения мощности</t>
  </si>
  <si>
    <t>Реконструкция трансформаторной подстанции № 260 ул. Гагарина, 15Б г. Чебоксары, мощностью 0,36 МВА, без увеличения мощности</t>
  </si>
  <si>
    <t>Реконструкция трансформаторной подстанции № 277 ул. Хевешская, 27А г. Чебоксары, мощностью 0,8 МВА, без увеличения мощности</t>
  </si>
  <si>
    <t>Оснащение трансформаторных подстанций №684, 663, 850, 851, 563, 632, 637, 631, 634 автоматизированной системой контроля учета энергии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</si>
  <si>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</si>
  <si>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</si>
  <si>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</si>
  <si>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</si>
  <si>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</si>
  <si>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</si>
  <si>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Строительство кабельной линии 10 кВ от подстанции "Новый город" до распределительного пункта №2 в мкр. "Новый город" г.Чебоксары, протяженностью 4,92 км.</t>
  </si>
  <si>
    <t>1.2.1.2.</t>
  </si>
  <si>
    <t>Оснащение ТП и РП охранной сигнализацией</t>
  </si>
  <si>
    <t>3.2.2.</t>
  </si>
  <si>
    <t>3.2.2.1.</t>
  </si>
  <si>
    <t>3.4</t>
  </si>
  <si>
    <t>3.4.1.</t>
  </si>
  <si>
    <t>Реконструкция трансформаторной подстанции № 237 ул. 50 лет Октября, 23 А г. Чебоксары, мощностью 0,72 МВА с увеличением до 0,8 МВА</t>
  </si>
  <si>
    <t>Реконструкция трансформаторной подстанции № 238 пр. Мира, 28 А г. Чебоксары,мощностью 0,63 МВА с увеличением до 0,8 МВА</t>
  </si>
  <si>
    <t>Реконструкция распределительного пункта № 11 Эгерский бульвар, 6 А,  (рядом с котельной) г. Чебоксары. Замена ячеек КСО-18 шт</t>
  </si>
  <si>
    <t>Реконструкция воздушных линий 0,4 кВ от ТП-37 ул. Репина, 22 А в г. Чебоксары, протяженность 4,4 км.</t>
  </si>
  <si>
    <t>Реконструкция воздушных линий 0,4 кВ от ТП-31, ул. О. Кошевого, 20А, Протяженность 1,4 км.</t>
  </si>
  <si>
    <t>Реконструкция кабельных линий 0,4 кВ от ТП-13, ул.К.Иванова, 96А г.Чебоксары. Протяженность 0,69 км</t>
  </si>
  <si>
    <t>Реконструкция кабельных линий 0,4 кВ  от ТП-127, ул..Декабристов, 17Б г.Чебоксары. Протяженность 0,55 км</t>
  </si>
  <si>
    <t>Реконструкция кабельных линий 0,4 кВ  от ТП-146, ул.Ашмарина, 7Б г.Чебоксары. Протяженность 1,35 км</t>
  </si>
  <si>
    <t>Реконструкция кабельных линий 0,4 кВ  от ТП-500, ул.Совхозная, 10Б г.Чебоксары. Протяженность 2,726 км</t>
  </si>
  <si>
    <t>Реконструкция кабельных линий 0,4 кВ  от ТП-82, пр. Школьный, 6Б г.Чебоксары. Протяженность 1,36 км</t>
  </si>
  <si>
    <t>Реконструкция кабельных линий 0,4 кВ  от ТП-79, пр. Ленина, 41А г.Чебоксары. Протяженность 1,16 км</t>
  </si>
  <si>
    <t>Реконструкция кабельных линий 0,4 кВ  от ТП-354, ул. Пролетарская, 14А г.Чебоксары. Протяженность 2,306 км</t>
  </si>
  <si>
    <t>Реконструкция кабельных линий 0,4 кВ  от РП-14, ул. Шумилова,8 г.Чебоксары. Протяженность 1,73 км</t>
  </si>
  <si>
    <t>Реконструкция кабельных линий 0,4 кВ  от ТП-1416, бул. Эгерский, 33А г.Чебоксары. Протяженность 3,935 км</t>
  </si>
  <si>
    <t>Строительство распределительного пункта №2 в мкр. "Новый город" г. Чебоксары.</t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</si>
  <si>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</si>
  <si>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</si>
  <si>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</si>
  <si>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t>Реконструкция воздушной линии 0,4 кВ от ТП-22Ц, с заменой существующей ТП на КТПН г.Цивильск. Протяженность 3,575 км</t>
  </si>
  <si>
    <t>Реконструкция воздушной линии 0,4 кВ от ТП-10Ц, по ул. Рогожкина, 43А г.Цивильск. Протяженность 5,935 км</t>
  </si>
  <si>
    <t>Строительство трансформаторной подстанции 10/0,4 кВ взамен существующей ТП-22, г.Цивильск. Мощность 0,5 МВА</t>
  </si>
  <si>
    <t>Строительство кабельной кабельной линии 0,4 кВ от ТП-10ц ул. Рогожкина, 45Б в г. Цивильск. Протяженность 0,4 км</t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</si>
  <si>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</si>
  <si>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t>Реконструкция трансформаторной подстанции № 255 ул.Николаева, 31А, г. Чебоксары, мощностью 0,315 МВА, с увеличением до 0,4 МВА</t>
  </si>
  <si>
    <t>Республика Чувашия,                                             город Чебоксары</t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</si>
  <si>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01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</si>
  <si>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</si>
  <si>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</si>
  <si>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04</t>
    </r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</si>
  <si>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05</t>
    </r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</si>
  <si>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06</t>
    </r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</si>
  <si>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07</t>
    </r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</si>
  <si>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08</t>
    </r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</si>
  <si>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09</t>
    </r>
  </si>
  <si>
    <r>
      <t>Н_ТП</t>
    </r>
    <r>
      <rPr>
        <sz val="13"/>
        <color indexed="8"/>
        <rFont val="Symbol"/>
        <family val="1"/>
      </rPr>
      <t>-10</t>
    </r>
  </si>
  <si>
    <r>
      <t>Н_КТП</t>
    </r>
    <r>
      <rPr>
        <sz val="13"/>
        <color indexed="8"/>
        <rFont val="Symbol"/>
        <family val="1"/>
      </rPr>
      <t>-12</t>
    </r>
  </si>
  <si>
    <r>
      <t>Н_РП</t>
    </r>
    <r>
      <rPr>
        <sz val="13"/>
        <color indexed="8"/>
        <rFont val="Symbol"/>
        <family val="1"/>
      </rPr>
      <t>-13</t>
    </r>
  </si>
  <si>
    <r>
      <t>Н_ТП</t>
    </r>
    <r>
      <rPr>
        <sz val="13"/>
        <color indexed="8"/>
        <rFont val="Symbol"/>
        <family val="1"/>
      </rPr>
      <t>-18</t>
    </r>
  </si>
  <si>
    <r>
      <t>Н_ВЛ</t>
    </r>
    <r>
      <rPr>
        <sz val="13"/>
        <color indexed="8"/>
        <rFont val="Symbol"/>
        <family val="1"/>
      </rPr>
      <t>-20</t>
    </r>
  </si>
  <si>
    <r>
      <t>Н_ВЛ</t>
    </r>
    <r>
      <rPr>
        <sz val="13"/>
        <color indexed="8"/>
        <rFont val="Symbol"/>
        <family val="1"/>
      </rPr>
      <t>-21</t>
    </r>
  </si>
  <si>
    <r>
      <t>Н_ВЛ</t>
    </r>
    <r>
      <rPr>
        <sz val="13"/>
        <color indexed="8"/>
        <rFont val="Symbol"/>
        <family val="1"/>
      </rPr>
      <t>-22</t>
    </r>
  </si>
  <si>
    <r>
      <t>Н_КЛ</t>
    </r>
    <r>
      <rPr>
        <sz val="13"/>
        <color indexed="8"/>
        <rFont val="Symbol"/>
        <family val="1"/>
      </rPr>
      <t>-23</t>
    </r>
  </si>
  <si>
    <r>
      <t>Н_КЛ</t>
    </r>
    <r>
      <rPr>
        <sz val="13"/>
        <color indexed="8"/>
        <rFont val="Symbol"/>
        <family val="1"/>
      </rPr>
      <t>-24</t>
    </r>
  </si>
  <si>
    <r>
      <t>Н_КЛ</t>
    </r>
    <r>
      <rPr>
        <sz val="13"/>
        <color indexed="8"/>
        <rFont val="Symbol"/>
        <family val="1"/>
      </rPr>
      <t>-25</t>
    </r>
  </si>
  <si>
    <r>
      <t>Н_КЛ</t>
    </r>
    <r>
      <rPr>
        <sz val="13"/>
        <color indexed="8"/>
        <rFont val="Symbol"/>
        <family val="1"/>
      </rPr>
      <t>-26</t>
    </r>
  </si>
  <si>
    <r>
      <t>G_КЛ</t>
    </r>
    <r>
      <rPr>
        <sz val="13"/>
        <color indexed="40"/>
        <rFont val="Symbol"/>
        <family val="1"/>
      </rPr>
      <t>-04</t>
    </r>
  </si>
  <si>
    <r>
      <t>Н_АСКУЭ</t>
    </r>
    <r>
      <rPr>
        <sz val="13"/>
        <color indexed="8"/>
        <rFont val="Symbol"/>
        <family val="1"/>
      </rPr>
      <t>-39</t>
    </r>
  </si>
  <si>
    <t xml:space="preserve">Строительство распределительного пункта 6 кВ по ул. Короленко. </t>
  </si>
  <si>
    <r>
      <t>Н_РП</t>
    </r>
    <r>
      <rPr>
        <sz val="13"/>
        <color indexed="8"/>
        <rFont val="Symbol"/>
        <family val="1"/>
      </rPr>
      <t>-40</t>
    </r>
  </si>
  <si>
    <r>
      <t>Н_ТП</t>
    </r>
    <r>
      <rPr>
        <sz val="13"/>
        <color indexed="8"/>
        <rFont val="Symbol"/>
        <family val="1"/>
      </rPr>
      <t>-41</t>
    </r>
  </si>
  <si>
    <r>
      <t>Н_ТП</t>
    </r>
    <r>
      <rPr>
        <sz val="13"/>
        <color indexed="8"/>
        <rFont val="Symbol"/>
        <family val="1"/>
      </rPr>
      <t>-42</t>
    </r>
  </si>
  <si>
    <r>
      <t>Н_ВЛ</t>
    </r>
    <r>
      <rPr>
        <sz val="13"/>
        <color indexed="8"/>
        <rFont val="Symbol"/>
        <family val="1"/>
      </rPr>
      <t>-45</t>
    </r>
  </si>
  <si>
    <r>
      <t>Н_ВЛ</t>
    </r>
    <r>
      <rPr>
        <sz val="13"/>
        <rFont val="Symbol"/>
        <family val="1"/>
      </rPr>
      <t>-47</t>
    </r>
  </si>
  <si>
    <r>
      <t>G_РП</t>
    </r>
    <r>
      <rPr>
        <sz val="13"/>
        <color indexed="40"/>
        <rFont val="Symbol"/>
        <family val="1"/>
      </rPr>
      <t>-05</t>
    </r>
  </si>
  <si>
    <r>
      <t>Н_ВЛ</t>
    </r>
    <r>
      <rPr>
        <sz val="13"/>
        <color indexed="8"/>
        <rFont val="Symbol"/>
        <family val="1"/>
      </rPr>
      <t>-43</t>
    </r>
  </si>
  <si>
    <r>
      <t>Н_ВЛ</t>
    </r>
    <r>
      <rPr>
        <sz val="13"/>
        <rFont val="Symbol"/>
        <family val="1"/>
      </rPr>
      <t>-46</t>
    </r>
  </si>
  <si>
    <r>
      <t>Н_ВЛ</t>
    </r>
    <r>
      <rPr>
        <sz val="13"/>
        <color indexed="8"/>
        <rFont val="Symbol"/>
        <family val="1"/>
      </rPr>
      <t>-48</t>
    </r>
  </si>
  <si>
    <r>
      <t>Н_ТП</t>
    </r>
    <r>
      <rPr>
        <sz val="13"/>
        <color indexed="8"/>
        <rFont val="Symbol"/>
        <family val="1"/>
      </rPr>
      <t>-49</t>
    </r>
  </si>
  <si>
    <r>
      <t>Н_КЛ</t>
    </r>
    <r>
      <rPr>
        <sz val="13"/>
        <color indexed="8"/>
        <rFont val="Symbol"/>
        <family val="1"/>
      </rPr>
      <t>-27</t>
    </r>
  </si>
  <si>
    <r>
      <t>Н_КЛ</t>
    </r>
    <r>
      <rPr>
        <sz val="13"/>
        <color indexed="8"/>
        <rFont val="Symbol"/>
        <family val="1"/>
      </rPr>
      <t>-28</t>
    </r>
  </si>
  <si>
    <r>
      <t>Н_КЛ</t>
    </r>
    <r>
      <rPr>
        <sz val="13"/>
        <color indexed="8"/>
        <rFont val="Symbol"/>
        <family val="1"/>
      </rPr>
      <t>-29</t>
    </r>
  </si>
  <si>
    <r>
      <t>Н_КЛ</t>
    </r>
    <r>
      <rPr>
        <sz val="13"/>
        <color indexed="8"/>
        <rFont val="Symbol"/>
        <family val="1"/>
      </rPr>
      <t>-30</t>
    </r>
  </si>
  <si>
    <r>
      <t>Н_КЛ</t>
    </r>
    <r>
      <rPr>
        <sz val="13"/>
        <color indexed="8"/>
        <rFont val="Symbol"/>
        <family val="1"/>
      </rPr>
      <t>-31</t>
    </r>
  </si>
  <si>
    <r>
      <t>G_РП</t>
    </r>
    <r>
      <rPr>
        <sz val="13"/>
        <color indexed="40"/>
        <rFont val="Symbol"/>
        <family val="1"/>
      </rPr>
      <t>-07</t>
    </r>
  </si>
  <si>
    <r>
      <t>G_ВЛ</t>
    </r>
    <r>
      <rPr>
        <sz val="13"/>
        <color indexed="40"/>
        <rFont val="Symbol"/>
        <family val="1"/>
      </rPr>
      <t>-8</t>
    </r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</si>
  <si>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31.10.2016г. № 03/1-03/922</t>
  </si>
  <si>
    <t>Реконструкция трансформаторной подстанции № 240 ул. Николаева, 28Б г. Чебоксары, мощностью  0,25 МВА, без увеличения мощности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</si>
  <si>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</si>
  <si>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t>Строительство комплектной трансформаторной подстанции по ул. Ашмарина (реконструкция ВЛ-0,4 кВ от ТП-144)</t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</si>
  <si>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</si>
  <si>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>Реконструкция воздушных линий 0,4 кВ от ТП-144 ул.Ашмарина, 33А, с установкой дополнительной КТПН г.Чебоксары, протяженность 5,73 км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</si>
</sst>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6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4"/>
      <name val="Arial"/>
      <family val="2"/>
    </font>
    <font>
      <sz val="13"/>
      <color indexed="8"/>
      <name val="Symbol"/>
      <family val="1"/>
    </font>
    <font>
      <sz val="13"/>
      <name val="Symbol"/>
      <family val="1"/>
    </font>
    <font>
      <sz val="13"/>
      <color indexed="40"/>
      <name val="Symbol"/>
      <family val="1"/>
    </font>
    <font>
      <b/>
      <sz val="13"/>
      <name val="Arial"/>
      <family val="2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B0F0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6" fillId="0" borderId="0" xfId="91" applyFont="1" applyAlignment="1">
      <alignment horizontal="right"/>
      <protection/>
    </xf>
    <xf numFmtId="0" fontId="49" fillId="0" borderId="0" xfId="198" applyFont="1">
      <alignment/>
      <protection/>
    </xf>
    <xf numFmtId="0" fontId="26" fillId="0" borderId="0" xfId="91" applyFont="1" applyAlignment="1">
      <alignment horizontal="right" vertical="center"/>
      <protection/>
    </xf>
    <xf numFmtId="0" fontId="50" fillId="0" borderId="0" xfId="198" applyFont="1" applyAlignment="1">
      <alignment horizontal="center" vertical="center"/>
      <protection/>
    </xf>
    <xf numFmtId="0" fontId="49" fillId="0" borderId="0" xfId="198" applyFont="1" applyAlignment="1">
      <alignment vertical="center"/>
      <protection/>
    </xf>
    <xf numFmtId="0" fontId="31" fillId="0" borderId="0" xfId="198" applyFont="1">
      <alignment/>
      <protection/>
    </xf>
    <xf numFmtId="0" fontId="51" fillId="0" borderId="0" xfId="198" applyFont="1">
      <alignment/>
      <protection/>
    </xf>
    <xf numFmtId="0" fontId="49" fillId="0" borderId="0" xfId="198" applyFont="1" applyBorder="1">
      <alignment/>
      <protection/>
    </xf>
    <xf numFmtId="0" fontId="51" fillId="0" borderId="0" xfId="198" applyFont="1" applyAlignment="1">
      <alignment horizontal="center" vertical="center"/>
      <protection/>
    </xf>
    <xf numFmtId="0" fontId="52" fillId="0" borderId="0" xfId="198" applyFont="1" applyBorder="1" applyAlignment="1">
      <alignment horizontal="center" vertical="center" wrapText="1"/>
      <protection/>
    </xf>
    <xf numFmtId="49" fontId="53" fillId="0" borderId="10" xfId="198" applyNumberFormat="1" applyFont="1" applyFill="1" applyBorder="1" applyAlignment="1">
      <alignment horizontal="center" vertical="center"/>
      <protection/>
    </xf>
    <xf numFmtId="49" fontId="53" fillId="0" borderId="11" xfId="198" applyNumberFormat="1" applyFont="1" applyFill="1" applyBorder="1" applyAlignment="1">
      <alignment horizontal="center" vertical="center"/>
      <protection/>
    </xf>
    <xf numFmtId="0" fontId="50" fillId="0" borderId="0" xfId="198" applyFont="1" applyAlignment="1">
      <alignment horizontal="center" vertical="center"/>
      <protection/>
    </xf>
    <xf numFmtId="0" fontId="52" fillId="0" borderId="10" xfId="198" applyFont="1" applyBorder="1" applyAlignment="1">
      <alignment horizontal="center" vertical="center"/>
      <protection/>
    </xf>
    <xf numFmtId="0" fontId="52" fillId="0" borderId="10" xfId="198" applyFont="1" applyBorder="1" applyAlignment="1">
      <alignment horizontal="center"/>
      <protection/>
    </xf>
    <xf numFmtId="49" fontId="52" fillId="0" borderId="10" xfId="198" applyNumberFormat="1" applyFont="1" applyBorder="1" applyAlignment="1">
      <alignment horizontal="center"/>
      <protection/>
    </xf>
    <xf numFmtId="0" fontId="52" fillId="0" borderId="0" xfId="198" applyFont="1">
      <alignment/>
      <protection/>
    </xf>
    <xf numFmtId="0" fontId="53" fillId="24" borderId="11" xfId="198" applyFont="1" applyFill="1" applyBorder="1" applyAlignment="1">
      <alignment horizontal="center" vertical="center" wrapText="1"/>
      <protection/>
    </xf>
    <xf numFmtId="0" fontId="35" fillId="24" borderId="11" xfId="198" applyFont="1" applyFill="1" applyBorder="1" applyAlignment="1">
      <alignment horizontal="center" vertical="center" wrapText="1"/>
      <protection/>
    </xf>
    <xf numFmtId="49" fontId="35" fillId="24" borderId="11" xfId="198" applyNumberFormat="1" applyFont="1" applyFill="1" applyBorder="1" applyAlignment="1">
      <alignment horizontal="center" vertical="center"/>
      <protection/>
    </xf>
    <xf numFmtId="2" fontId="2" fillId="0" borderId="10" xfId="198" applyNumberFormat="1" applyFont="1" applyBorder="1" applyAlignment="1">
      <alignment horizontal="center" vertical="center"/>
      <protection/>
    </xf>
    <xf numFmtId="0" fontId="49" fillId="0" borderId="0" xfId="198" applyFont="1" applyAlignment="1">
      <alignment wrapText="1"/>
      <protection/>
    </xf>
    <xf numFmtId="0" fontId="50" fillId="0" borderId="0" xfId="198" applyFont="1" applyAlignment="1">
      <alignment horizontal="center" vertical="center" wrapText="1"/>
      <protection/>
    </xf>
    <xf numFmtId="0" fontId="2" fillId="24" borderId="0" xfId="198" applyFont="1" applyFill="1">
      <alignment/>
      <protection/>
    </xf>
    <xf numFmtId="0" fontId="54" fillId="0" borderId="10" xfId="198" applyFont="1" applyBorder="1" applyAlignment="1">
      <alignment horizontal="center" vertical="center" textRotation="90" wrapText="1"/>
      <protection/>
    </xf>
    <xf numFmtId="49" fontId="35" fillId="24" borderId="10" xfId="198" applyNumberFormat="1" applyFont="1" applyFill="1" applyBorder="1" applyAlignment="1">
      <alignment horizontal="center" vertical="center"/>
      <protection/>
    </xf>
    <xf numFmtId="49" fontId="37" fillId="0" borderId="11" xfId="198" applyNumberFormat="1" applyFont="1" applyFill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left" vertical="center" wrapText="1"/>
    </xf>
    <xf numFmtId="0" fontId="0" fillId="0" borderId="0" xfId="198" applyFont="1">
      <alignment/>
      <protection/>
    </xf>
    <xf numFmtId="49" fontId="37" fillId="24" borderId="11" xfId="198" applyNumberFormat="1" applyFont="1" applyFill="1" applyBorder="1" applyAlignment="1">
      <alignment horizontal="center" vertical="center"/>
      <protection/>
    </xf>
    <xf numFmtId="0" fontId="0" fillId="24" borderId="0" xfId="198" applyFont="1" applyFill="1">
      <alignment/>
      <protection/>
    </xf>
    <xf numFmtId="0" fontId="37" fillId="24" borderId="10" xfId="198" applyFont="1" applyFill="1" applyBorder="1" applyAlignment="1">
      <alignment horizontal="left" vertical="center" wrapText="1"/>
      <protection/>
    </xf>
    <xf numFmtId="49" fontId="37" fillId="0" borderId="10" xfId="198" applyNumberFormat="1" applyFont="1" applyFill="1" applyBorder="1" applyAlignment="1">
      <alignment horizontal="center" vertical="center"/>
      <protection/>
    </xf>
    <xf numFmtId="49" fontId="35" fillId="0" borderId="11" xfId="198" applyNumberFormat="1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left" vertical="center" wrapText="1"/>
    </xf>
    <xf numFmtId="0" fontId="2" fillId="0" borderId="0" xfId="198" applyFont="1">
      <alignment/>
      <protection/>
    </xf>
    <xf numFmtId="0" fontId="55" fillId="0" borderId="0" xfId="198" applyFont="1">
      <alignment/>
      <protection/>
    </xf>
    <xf numFmtId="0" fontId="55" fillId="0" borderId="0" xfId="198" applyFont="1" applyAlignment="1">
      <alignment wrapText="1"/>
      <protection/>
    </xf>
    <xf numFmtId="0" fontId="55" fillId="0" borderId="10" xfId="198" applyFont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top" wrapText="1"/>
    </xf>
    <xf numFmtId="0" fontId="56" fillId="24" borderId="10" xfId="0" applyFont="1" applyFill="1" applyBorder="1" applyAlignment="1">
      <alignment horizontal="left" vertical="center" wrapText="1"/>
    </xf>
    <xf numFmtId="0" fontId="57" fillId="0" borderId="0" xfId="198" applyFont="1">
      <alignment/>
      <protection/>
    </xf>
    <xf numFmtId="49" fontId="56" fillId="24" borderId="11" xfId="198" applyNumberFormat="1" applyFont="1" applyFill="1" applyBorder="1" applyAlignment="1">
      <alignment horizontal="center" vertical="center"/>
      <protection/>
    </xf>
    <xf numFmtId="0" fontId="58" fillId="24" borderId="0" xfId="198" applyFont="1" applyFill="1">
      <alignment/>
      <protection/>
    </xf>
    <xf numFmtId="0" fontId="56" fillId="0" borderId="10" xfId="198" applyFont="1" applyBorder="1" applyAlignment="1">
      <alignment horizontal="center" vertical="center"/>
      <protection/>
    </xf>
    <xf numFmtId="0" fontId="56" fillId="0" borderId="0" xfId="198" applyFont="1">
      <alignment/>
      <protection/>
    </xf>
    <xf numFmtId="0" fontId="57" fillId="24" borderId="0" xfId="198" applyFont="1" applyFill="1">
      <alignment/>
      <protection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0" xfId="198" applyFont="1" applyFill="1" applyBorder="1" applyAlignment="1">
      <alignment horizontal="center" vertical="center" wrapText="1"/>
      <protection/>
    </xf>
    <xf numFmtId="0" fontId="54" fillId="0" borderId="13" xfId="198" applyFont="1" applyBorder="1" applyAlignment="1">
      <alignment horizontal="center" vertical="center" textRotation="90" wrapText="1"/>
      <protection/>
    </xf>
    <xf numFmtId="49" fontId="52" fillId="0" borderId="13" xfId="198" applyNumberFormat="1" applyFont="1" applyBorder="1" applyAlignment="1">
      <alignment horizontal="center"/>
      <protection/>
    </xf>
    <xf numFmtId="2" fontId="2" fillId="0" borderId="13" xfId="198" applyNumberFormat="1" applyFont="1" applyBorder="1" applyAlignment="1">
      <alignment horizontal="center" vertical="center"/>
      <protection/>
    </xf>
    <xf numFmtId="0" fontId="54" fillId="0" borderId="14" xfId="198" applyFont="1" applyBorder="1" applyAlignment="1">
      <alignment horizontal="center" vertical="center" textRotation="90" wrapText="1"/>
      <protection/>
    </xf>
    <xf numFmtId="0" fontId="54" fillId="0" borderId="15" xfId="198" applyFont="1" applyBorder="1" applyAlignment="1">
      <alignment horizontal="center" vertical="center" textRotation="90" wrapText="1"/>
      <protection/>
    </xf>
    <xf numFmtId="49" fontId="52" fillId="0" borderId="14" xfId="198" applyNumberFormat="1" applyFont="1" applyBorder="1" applyAlignment="1">
      <alignment horizontal="center"/>
      <protection/>
    </xf>
    <xf numFmtId="49" fontId="52" fillId="0" borderId="15" xfId="198" applyNumberFormat="1" applyFont="1" applyBorder="1" applyAlignment="1">
      <alignment horizontal="center"/>
      <protection/>
    </xf>
    <xf numFmtId="0" fontId="52" fillId="0" borderId="11" xfId="198" applyFont="1" applyBorder="1" applyAlignment="1">
      <alignment horizontal="center" vertical="center" wrapText="1"/>
      <protection/>
    </xf>
    <xf numFmtId="49" fontId="2" fillId="0" borderId="14" xfId="198" applyNumberFormat="1" applyFont="1" applyBorder="1" applyAlignment="1">
      <alignment horizontal="center"/>
      <protection/>
    </xf>
    <xf numFmtId="49" fontId="29" fillId="0" borderId="10" xfId="198" applyNumberFormat="1" applyFont="1" applyFill="1" applyBorder="1" applyAlignment="1">
      <alignment horizontal="center" vertical="center"/>
      <protection/>
    </xf>
    <xf numFmtId="0" fontId="42" fillId="0" borderId="10" xfId="198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2" fontId="53" fillId="0" borderId="11" xfId="198" applyNumberFormat="1" applyFont="1" applyBorder="1" applyAlignment="1">
      <alignment horizontal="center" vertical="center" wrapText="1"/>
      <protection/>
    </xf>
    <xf numFmtId="2" fontId="55" fillId="0" borderId="11" xfId="198" applyNumberFormat="1" applyFont="1" applyBorder="1" applyAlignment="1">
      <alignment horizontal="center" vertical="center" wrapText="1"/>
      <protection/>
    </xf>
    <xf numFmtId="2" fontId="37" fillId="0" borderId="11" xfId="198" applyNumberFormat="1" applyFont="1" applyBorder="1" applyAlignment="1">
      <alignment horizontal="center" vertical="center" wrapText="1"/>
      <protection/>
    </xf>
    <xf numFmtId="0" fontId="35" fillId="0" borderId="11" xfId="198" applyFont="1" applyBorder="1" applyAlignment="1">
      <alignment horizontal="center" vertical="center" wrapText="1"/>
      <protection/>
    </xf>
    <xf numFmtId="2" fontId="56" fillId="0" borderId="11" xfId="198" applyNumberFormat="1" applyFont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center"/>
    </xf>
    <xf numFmtId="0" fontId="56" fillId="24" borderId="11" xfId="0" applyFont="1" applyFill="1" applyBorder="1" applyAlignment="1">
      <alignment horizontal="left" vertical="center" wrapText="1"/>
    </xf>
    <xf numFmtId="0" fontId="35" fillId="0" borderId="10" xfId="198" applyFont="1" applyBorder="1" applyAlignment="1">
      <alignment horizontal="center" vertical="center" wrapText="1"/>
      <protection/>
    </xf>
    <xf numFmtId="49" fontId="37" fillId="24" borderId="10" xfId="198" applyNumberFormat="1" applyFont="1" applyFill="1" applyBorder="1" applyAlignment="1">
      <alignment horizontal="center" vertical="center"/>
      <protection/>
    </xf>
    <xf numFmtId="2" fontId="55" fillId="0" borderId="10" xfId="198" applyNumberFormat="1" applyFont="1" applyBorder="1" applyAlignment="1">
      <alignment horizontal="center" vertical="center" wrapText="1"/>
      <protection/>
    </xf>
    <xf numFmtId="0" fontId="37" fillId="0" borderId="10" xfId="198" applyFont="1" applyFill="1" applyBorder="1" applyAlignment="1">
      <alignment horizontal="left" vertical="center" wrapText="1"/>
      <protection/>
    </xf>
    <xf numFmtId="2" fontId="37" fillId="0" borderId="10" xfId="198" applyNumberFormat="1" applyFont="1" applyBorder="1" applyAlignment="1">
      <alignment horizontal="center" vertical="center" wrapText="1"/>
      <protection/>
    </xf>
    <xf numFmtId="0" fontId="37" fillId="0" borderId="10" xfId="198" applyFont="1" applyBorder="1" applyAlignment="1">
      <alignment horizontal="center" vertical="center"/>
      <protection/>
    </xf>
    <xf numFmtId="4" fontId="37" fillId="24" borderId="10" xfId="0" applyNumberFormat="1" applyFont="1" applyFill="1" applyBorder="1" applyAlignment="1">
      <alignment horizontal="left" vertical="center" wrapText="1"/>
    </xf>
    <xf numFmtId="0" fontId="53" fillId="0" borderId="10" xfId="198" applyFont="1" applyBorder="1" applyAlignment="1">
      <alignment horizontal="center" vertical="center" wrapText="1"/>
      <protection/>
    </xf>
    <xf numFmtId="2" fontId="56" fillId="0" borderId="10" xfId="198" applyNumberFormat="1" applyFont="1" applyBorder="1" applyAlignment="1">
      <alignment horizontal="center" vertical="center" wrapText="1"/>
      <protection/>
    </xf>
    <xf numFmtId="0" fontId="0" fillId="25" borderId="0" xfId="198" applyFont="1" applyFill="1">
      <alignment/>
      <protection/>
    </xf>
    <xf numFmtId="0" fontId="34" fillId="0" borderId="0" xfId="0" applyFont="1" applyFill="1" applyAlignment="1">
      <alignment/>
    </xf>
    <xf numFmtId="49" fontId="35" fillId="0" borderId="10" xfId="198" applyNumberFormat="1" applyFont="1" applyFill="1" applyBorder="1" applyAlignment="1">
      <alignment horizontal="center" vertical="center"/>
      <protection/>
    </xf>
    <xf numFmtId="0" fontId="46" fillId="0" borderId="10" xfId="198" applyFont="1" applyFill="1" applyBorder="1" applyAlignment="1">
      <alignment horizontal="center" vertical="center" wrapText="1"/>
      <protection/>
    </xf>
    <xf numFmtId="2" fontId="35" fillId="0" borderId="10" xfId="198" applyNumberFormat="1" applyFont="1" applyBorder="1" applyAlignment="1">
      <alignment horizontal="center" vertical="center"/>
      <protection/>
    </xf>
    <xf numFmtId="2" fontId="53" fillId="0" borderId="10" xfId="198" applyNumberFormat="1" applyFont="1" applyBorder="1" applyAlignment="1">
      <alignment horizontal="center" vertical="center"/>
      <protection/>
    </xf>
    <xf numFmtId="2" fontId="53" fillId="0" borderId="13" xfId="198" applyNumberFormat="1" applyFont="1" applyBorder="1" applyAlignment="1">
      <alignment horizontal="center" vertical="center"/>
      <protection/>
    </xf>
    <xf numFmtId="2" fontId="35" fillId="0" borderId="13" xfId="198" applyNumberFormat="1" applyFont="1" applyBorder="1" applyAlignment="1">
      <alignment horizontal="center" vertical="center"/>
      <protection/>
    </xf>
    <xf numFmtId="49" fontId="35" fillId="25" borderId="10" xfId="198" applyNumberFormat="1" applyFont="1" applyFill="1" applyBorder="1" applyAlignment="1">
      <alignment horizontal="center" vertical="center"/>
      <protection/>
    </xf>
    <xf numFmtId="0" fontId="35" fillId="25" borderId="11" xfId="198" applyFont="1" applyFill="1" applyBorder="1" applyAlignment="1">
      <alignment horizontal="center" vertical="center" wrapText="1"/>
      <protection/>
    </xf>
    <xf numFmtId="2" fontId="35" fillId="25" borderId="10" xfId="198" applyNumberFormat="1" applyFont="1" applyFill="1" applyBorder="1" applyAlignment="1">
      <alignment horizontal="center" vertical="center"/>
      <protection/>
    </xf>
    <xf numFmtId="2" fontId="35" fillId="25" borderId="13" xfId="198" applyNumberFormat="1" applyFont="1" applyFill="1" applyBorder="1" applyAlignment="1">
      <alignment horizontal="center" vertical="center"/>
      <protection/>
    </xf>
    <xf numFmtId="2" fontId="37" fillId="0" borderId="10" xfId="198" applyNumberFormat="1" applyFont="1" applyBorder="1" applyAlignment="1">
      <alignment horizontal="center" vertical="center"/>
      <protection/>
    </xf>
    <xf numFmtId="0" fontId="37" fillId="0" borderId="13" xfId="198" applyFont="1" applyBorder="1" applyAlignment="1">
      <alignment horizontal="center" vertical="center"/>
      <protection/>
    </xf>
    <xf numFmtId="167" fontId="37" fillId="0" borderId="10" xfId="198" applyNumberFormat="1" applyFont="1" applyBorder="1" applyAlignment="1">
      <alignment horizontal="center" vertical="center"/>
      <protection/>
    </xf>
    <xf numFmtId="0" fontId="37" fillId="24" borderId="10" xfId="198" applyFont="1" applyFill="1" applyBorder="1" applyAlignment="1">
      <alignment horizontal="center" vertical="center"/>
      <protection/>
    </xf>
    <xf numFmtId="0" fontId="37" fillId="24" borderId="13" xfId="198" applyFont="1" applyFill="1" applyBorder="1" applyAlignment="1">
      <alignment horizontal="center" vertical="center"/>
      <protection/>
    </xf>
    <xf numFmtId="167" fontId="37" fillId="24" borderId="10" xfId="198" applyNumberFormat="1" applyFont="1" applyFill="1" applyBorder="1" applyAlignment="1">
      <alignment horizontal="center" vertical="center"/>
      <protection/>
    </xf>
    <xf numFmtId="2" fontId="35" fillId="24" borderId="10" xfId="198" applyNumberFormat="1" applyFont="1" applyFill="1" applyBorder="1" applyAlignment="1">
      <alignment horizontal="center" vertical="center"/>
      <protection/>
    </xf>
    <xf numFmtId="2" fontId="35" fillId="24" borderId="13" xfId="198" applyNumberFormat="1" applyFont="1" applyFill="1" applyBorder="1" applyAlignment="1">
      <alignment horizontal="center" vertical="center"/>
      <protection/>
    </xf>
    <xf numFmtId="2" fontId="37" fillId="24" borderId="10" xfId="198" applyNumberFormat="1" applyFont="1" applyFill="1" applyBorder="1" applyAlignment="1">
      <alignment horizontal="center" vertical="center"/>
      <protection/>
    </xf>
    <xf numFmtId="4" fontId="37" fillId="0" borderId="10" xfId="198" applyNumberFormat="1" applyFont="1" applyBorder="1" applyAlignment="1">
      <alignment horizontal="center" vertical="center"/>
      <protection/>
    </xf>
    <xf numFmtId="1" fontId="37" fillId="0" borderId="10" xfId="198" applyNumberFormat="1" applyFont="1" applyBorder="1" applyAlignment="1">
      <alignment horizontal="center" vertical="center"/>
      <protection/>
    </xf>
    <xf numFmtId="168" fontId="37" fillId="0" borderId="10" xfId="198" applyNumberFormat="1" applyFont="1" applyBorder="1" applyAlignment="1">
      <alignment horizontal="center" vertical="center"/>
      <protection/>
    </xf>
    <xf numFmtId="2" fontId="55" fillId="0" borderId="10" xfId="198" applyNumberFormat="1" applyFont="1" applyBorder="1" applyAlignment="1">
      <alignment horizontal="center" vertical="center"/>
      <protection/>
    </xf>
    <xf numFmtId="2" fontId="35" fillId="0" borderId="16" xfId="198" applyNumberFormat="1" applyFont="1" applyBorder="1" applyAlignment="1">
      <alignment horizontal="center" vertical="center"/>
      <protection/>
    </xf>
    <xf numFmtId="2" fontId="35" fillId="25" borderId="16" xfId="198" applyNumberFormat="1" applyFont="1" applyFill="1" applyBorder="1" applyAlignment="1">
      <alignment horizontal="center" vertical="center"/>
      <protection/>
    </xf>
    <xf numFmtId="2" fontId="53" fillId="0" borderId="16" xfId="198" applyNumberFormat="1" applyFont="1" applyBorder="1" applyAlignment="1">
      <alignment horizontal="center" vertical="center"/>
      <protection/>
    </xf>
    <xf numFmtId="2" fontId="37" fillId="0" borderId="16" xfId="198" applyNumberFormat="1" applyFont="1" applyBorder="1" applyAlignment="1">
      <alignment horizontal="center" vertical="center"/>
      <protection/>
    </xf>
    <xf numFmtId="2" fontId="35" fillId="24" borderId="16" xfId="198" applyNumberFormat="1" applyFont="1" applyFill="1" applyBorder="1" applyAlignment="1">
      <alignment horizontal="center" vertical="center"/>
      <protection/>
    </xf>
    <xf numFmtId="2" fontId="37" fillId="24" borderId="16" xfId="198" applyNumberFormat="1" applyFont="1" applyFill="1" applyBorder="1" applyAlignment="1">
      <alignment horizontal="center" vertical="center"/>
      <protection/>
    </xf>
    <xf numFmtId="0" fontId="55" fillId="0" borderId="17" xfId="198" applyFont="1" applyBorder="1" applyAlignment="1">
      <alignment horizontal="center" vertical="center"/>
      <protection/>
    </xf>
    <xf numFmtId="2" fontId="37" fillId="0" borderId="18" xfId="198" applyNumberFormat="1" applyFont="1" applyBorder="1" applyAlignment="1">
      <alignment horizontal="center" vertical="center"/>
      <protection/>
    </xf>
    <xf numFmtId="2" fontId="35" fillId="24" borderId="18" xfId="198" applyNumberFormat="1" applyFont="1" applyFill="1" applyBorder="1" applyAlignment="1">
      <alignment horizontal="center" vertical="center"/>
      <protection/>
    </xf>
    <xf numFmtId="2" fontId="37" fillId="24" borderId="18" xfId="198" applyNumberFormat="1" applyFont="1" applyFill="1" applyBorder="1" applyAlignment="1">
      <alignment horizontal="center" vertical="center"/>
      <protection/>
    </xf>
    <xf numFmtId="0" fontId="55" fillId="0" borderId="19" xfId="198" applyFont="1" applyBorder="1" applyAlignment="1">
      <alignment horizontal="center" vertical="center"/>
      <protection/>
    </xf>
    <xf numFmtId="0" fontId="37" fillId="0" borderId="16" xfId="198" applyFont="1" applyBorder="1" applyAlignment="1">
      <alignment horizontal="center" vertical="center"/>
      <protection/>
    </xf>
    <xf numFmtId="0" fontId="37" fillId="24" borderId="16" xfId="198" applyFont="1" applyFill="1" applyBorder="1" applyAlignment="1">
      <alignment horizontal="center" vertical="center"/>
      <protection/>
    </xf>
    <xf numFmtId="2" fontId="55" fillId="0" borderId="18" xfId="198" applyNumberFormat="1" applyFont="1" applyBorder="1" applyAlignment="1">
      <alignment horizontal="center" vertical="center"/>
      <protection/>
    </xf>
    <xf numFmtId="2" fontId="55" fillId="0" borderId="20" xfId="198" applyNumberFormat="1" applyFont="1" applyBorder="1" applyAlignment="1">
      <alignment horizontal="center" vertical="center"/>
      <protection/>
    </xf>
    <xf numFmtId="2" fontId="35" fillId="24" borderId="20" xfId="198" applyNumberFormat="1" applyFont="1" applyFill="1" applyBorder="1" applyAlignment="1">
      <alignment horizontal="center" vertical="center"/>
      <protection/>
    </xf>
    <xf numFmtId="2" fontId="2" fillId="0" borderId="16" xfId="198" applyNumberFormat="1" applyFont="1" applyBorder="1" applyAlignment="1">
      <alignment horizontal="center" vertical="center"/>
      <protection/>
    </xf>
    <xf numFmtId="2" fontId="35" fillId="0" borderId="20" xfId="198" applyNumberFormat="1" applyFont="1" applyBorder="1" applyAlignment="1">
      <alignment horizontal="center" vertical="center"/>
      <protection/>
    </xf>
    <xf numFmtId="0" fontId="35" fillId="24" borderId="10" xfId="198" applyFont="1" applyFill="1" applyBorder="1" applyAlignment="1">
      <alignment horizontal="center" vertical="center"/>
      <protection/>
    </xf>
    <xf numFmtId="0" fontId="35" fillId="24" borderId="13" xfId="198" applyFont="1" applyFill="1" applyBorder="1" applyAlignment="1">
      <alignment horizontal="center" vertical="center"/>
      <protection/>
    </xf>
    <xf numFmtId="2" fontId="37" fillId="0" borderId="20" xfId="198" applyNumberFormat="1" applyFont="1" applyBorder="1" applyAlignment="1">
      <alignment horizontal="center" vertical="center"/>
      <protection/>
    </xf>
    <xf numFmtId="0" fontId="37" fillId="0" borderId="18" xfId="198" applyFont="1" applyBorder="1" applyAlignment="1">
      <alignment horizontal="center" vertical="center"/>
      <protection/>
    </xf>
    <xf numFmtId="0" fontId="53" fillId="0" borderId="10" xfId="198" applyFont="1" applyBorder="1" applyAlignment="1">
      <alignment horizontal="center" vertical="center"/>
      <protection/>
    </xf>
    <xf numFmtId="2" fontId="53" fillId="0" borderId="18" xfId="198" applyNumberFormat="1" applyFont="1" applyBorder="1" applyAlignment="1">
      <alignment horizontal="center" vertical="center"/>
      <protection/>
    </xf>
    <xf numFmtId="2" fontId="53" fillId="0" borderId="20" xfId="198" applyNumberFormat="1" applyFont="1" applyBorder="1" applyAlignment="1">
      <alignment horizontal="center" vertical="center"/>
      <protection/>
    </xf>
    <xf numFmtId="167" fontId="53" fillId="0" borderId="16" xfId="198" applyNumberFormat="1" applyFont="1" applyBorder="1" applyAlignment="1">
      <alignment horizontal="center" vertical="center"/>
      <protection/>
    </xf>
    <xf numFmtId="167" fontId="53" fillId="0" borderId="10" xfId="198" applyNumberFormat="1" applyFont="1" applyBorder="1" applyAlignment="1">
      <alignment horizontal="center" vertical="center"/>
      <protection/>
    </xf>
    <xf numFmtId="167" fontId="53" fillId="0" borderId="13" xfId="198" applyNumberFormat="1" applyFont="1" applyBorder="1" applyAlignment="1">
      <alignment horizontal="center" vertical="center"/>
      <protection/>
    </xf>
    <xf numFmtId="2" fontId="35" fillId="0" borderId="11" xfId="198" applyNumberFormat="1" applyFont="1" applyBorder="1" applyAlignment="1">
      <alignment horizontal="center" vertical="center"/>
      <protection/>
    </xf>
    <xf numFmtId="0" fontId="59" fillId="0" borderId="10" xfId="198" applyFont="1" applyBorder="1" applyAlignment="1">
      <alignment horizontal="center" vertical="center" textRotation="90" wrapText="1"/>
      <protection/>
    </xf>
    <xf numFmtId="0" fontId="59" fillId="0" borderId="15" xfId="198" applyFont="1" applyBorder="1" applyAlignment="1">
      <alignment horizontal="center" vertical="center" textRotation="90" wrapText="1"/>
      <protection/>
    </xf>
    <xf numFmtId="0" fontId="59" fillId="0" borderId="10" xfId="198" applyFont="1" applyBorder="1" applyAlignment="1">
      <alignment horizontal="center" vertical="center" wrapText="1"/>
      <protection/>
    </xf>
    <xf numFmtId="0" fontId="59" fillId="0" borderId="11" xfId="198" applyFont="1" applyBorder="1" applyAlignment="1">
      <alignment horizontal="center" vertical="center" wrapText="1"/>
      <protection/>
    </xf>
    <xf numFmtId="0" fontId="59" fillId="0" borderId="12" xfId="198" applyFont="1" applyBorder="1" applyAlignment="1">
      <alignment horizontal="center" vertical="center" wrapText="1"/>
      <protection/>
    </xf>
    <xf numFmtId="0" fontId="59" fillId="0" borderId="21" xfId="198" applyFont="1" applyBorder="1" applyAlignment="1">
      <alignment horizontal="center" vertical="center" wrapText="1"/>
      <protection/>
    </xf>
    <xf numFmtId="0" fontId="59" fillId="0" borderId="22" xfId="198" applyFont="1" applyBorder="1" applyAlignment="1">
      <alignment horizontal="center" vertical="center" wrapText="1"/>
      <protection/>
    </xf>
    <xf numFmtId="0" fontId="59" fillId="0" borderId="23" xfId="198" applyFont="1" applyBorder="1" applyAlignment="1">
      <alignment horizontal="center" vertical="center" wrapText="1"/>
      <protection/>
    </xf>
    <xf numFmtId="0" fontId="59" fillId="0" borderId="13" xfId="198" applyFont="1" applyBorder="1" applyAlignment="1">
      <alignment horizontal="center" vertical="center" wrapText="1"/>
      <protection/>
    </xf>
    <xf numFmtId="0" fontId="59" fillId="0" borderId="11" xfId="198" applyFont="1" applyBorder="1" applyAlignment="1">
      <alignment horizontal="center" vertical="center" textRotation="90" wrapText="1"/>
      <protection/>
    </xf>
    <xf numFmtId="0" fontId="59" fillId="0" borderId="13" xfId="198" applyFont="1" applyBorder="1" applyAlignment="1">
      <alignment horizontal="center" vertical="center" textRotation="90" wrapText="1"/>
      <protection/>
    </xf>
    <xf numFmtId="0" fontId="26" fillId="0" borderId="0" xfId="0" applyFont="1" applyFill="1" applyAlignment="1">
      <alignment horizontal="center"/>
    </xf>
    <xf numFmtId="0" fontId="52" fillId="0" borderId="0" xfId="198" applyFont="1" applyBorder="1" applyAlignment="1">
      <alignment horizontal="center" vertical="center" wrapText="1"/>
      <protection/>
    </xf>
    <xf numFmtId="0" fontId="60" fillId="0" borderId="0" xfId="198" applyFont="1" applyAlignment="1">
      <alignment horizontal="center" vertical="center"/>
      <protection/>
    </xf>
    <xf numFmtId="0" fontId="50" fillId="0" borderId="0" xfId="198" applyFont="1" applyAlignment="1">
      <alignment horizontal="center" vertical="center"/>
      <protection/>
    </xf>
    <xf numFmtId="0" fontId="51" fillId="0" borderId="0" xfId="198" applyFont="1" applyAlignment="1">
      <alignment horizontal="center" vertical="top"/>
      <protection/>
    </xf>
    <xf numFmtId="0" fontId="59" fillId="0" borderId="14" xfId="198" applyFont="1" applyBorder="1" applyAlignment="1">
      <alignment horizontal="center" vertical="center" textRotation="90" wrapText="1"/>
      <protection/>
    </xf>
    <xf numFmtId="0" fontId="60" fillId="0" borderId="0" xfId="198" applyFont="1" applyAlignment="1">
      <alignment horizontal="center"/>
      <protection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Z87"/>
  <sheetViews>
    <sheetView tabSelected="1" view="pageBreakPreview" zoomScale="90" zoomScaleSheetLayoutView="90" zoomScalePageLayoutView="0" workbookViewId="0" topLeftCell="A16">
      <pane xSplit="2" ySplit="4" topLeftCell="C20" activePane="bottomRight" state="frozen"/>
      <selection pane="topLeft" activeCell="A16" sqref="A16"/>
      <selection pane="topRight" activeCell="C16" sqref="C16"/>
      <selection pane="bottomLeft" activeCell="A20" sqref="A20"/>
      <selection pane="bottomRight" activeCell="T85" sqref="T85"/>
    </sheetView>
  </sheetViews>
  <sheetFormatPr defaultColWidth="9.00390625" defaultRowHeight="15.75"/>
  <cols>
    <col min="1" max="1" width="9.75390625" style="2" customWidth="1"/>
    <col min="2" max="2" width="37.75390625" style="2" customWidth="1"/>
    <col min="3" max="3" width="16.25390625" style="22" customWidth="1"/>
    <col min="4" max="4" width="13.00390625" style="2" customWidth="1"/>
    <col min="5" max="5" width="11.125" style="2" customWidth="1"/>
    <col min="6" max="6" width="10.125" style="2" customWidth="1"/>
    <col min="7" max="7" width="11.25390625" style="2" customWidth="1"/>
    <col min="8" max="8" width="6.50390625" style="2" customWidth="1"/>
    <col min="9" max="9" width="8.125" style="2" customWidth="1"/>
    <col min="10" max="10" width="9.125" style="2" customWidth="1"/>
    <col min="11" max="13" width="8.75390625" style="2" customWidth="1"/>
    <col min="14" max="14" width="11.00390625" style="2" customWidth="1"/>
    <col min="15" max="15" width="12.125" style="2" customWidth="1"/>
    <col min="16" max="16" width="6.00390625" style="2" bestFit="1" customWidth="1"/>
    <col min="17" max="17" width="8.125" style="2" customWidth="1"/>
    <col min="18" max="18" width="6.875" style="2" customWidth="1"/>
    <col min="19" max="19" width="8.125" style="2" customWidth="1"/>
    <col min="20" max="20" width="10.625" style="2" customWidth="1"/>
    <col min="21" max="21" width="10.00390625" style="2" customWidth="1"/>
    <col min="22" max="22" width="7.25390625" style="2" customWidth="1"/>
    <col min="23" max="23" width="10.00390625" style="2" customWidth="1"/>
    <col min="24" max="24" width="6.25390625" style="2" customWidth="1"/>
    <col min="25" max="25" width="11.25390625" style="2" customWidth="1"/>
    <col min="26" max="16384" width="9.00390625" style="2" customWidth="1"/>
  </cols>
  <sheetData>
    <row r="1" ht="18.75">
      <c r="Y1" s="3" t="s">
        <v>31</v>
      </c>
    </row>
    <row r="2" spans="8:25" ht="18.75">
      <c r="H2" s="10"/>
      <c r="I2" s="148"/>
      <c r="J2" s="148"/>
      <c r="K2" s="148"/>
      <c r="L2" s="148"/>
      <c r="M2" s="148"/>
      <c r="N2" s="148"/>
      <c r="O2" s="10"/>
      <c r="Y2" s="1" t="s">
        <v>0</v>
      </c>
    </row>
    <row r="3" spans="8:25" ht="18.75">
      <c r="H3" s="8"/>
      <c r="I3" s="8"/>
      <c r="J3" s="8"/>
      <c r="K3" s="8"/>
      <c r="L3" s="8"/>
      <c r="M3" s="8"/>
      <c r="N3" s="8"/>
      <c r="O3" s="8"/>
      <c r="Y3" s="1" t="s">
        <v>85</v>
      </c>
    </row>
    <row r="4" spans="1:25" ht="18.75">
      <c r="A4" s="149" t="s">
        <v>39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5" ht="18.75">
      <c r="A5" s="153" t="s">
        <v>90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7" spans="1:25" ht="18.75">
      <c r="A7" s="150" t="s">
        <v>89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</row>
    <row r="8" spans="1:25" ht="15.75">
      <c r="A8" s="151" t="s">
        <v>32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10" spans="1:25" ht="18.75">
      <c r="A10" s="150" t="s">
        <v>91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</row>
    <row r="11" spans="1:25" ht="18.75">
      <c r="A11" s="4"/>
      <c r="B11" s="4"/>
      <c r="C11" s="23"/>
      <c r="D11" s="4"/>
      <c r="E11" s="4"/>
      <c r="F11" s="4"/>
      <c r="G11" s="4"/>
      <c r="H11" s="4"/>
      <c r="I11" s="4"/>
      <c r="J11" s="4"/>
      <c r="K11" s="4"/>
      <c r="L11" s="13"/>
      <c r="M11" s="13"/>
      <c r="N11" s="4"/>
      <c r="O11" s="4"/>
      <c r="P11" s="9"/>
      <c r="Q11" s="9"/>
      <c r="R11" s="9"/>
      <c r="S11" s="9"/>
      <c r="T11" s="9"/>
      <c r="U11" s="9"/>
      <c r="V11" s="4"/>
      <c r="W11" s="4"/>
      <c r="X11" s="4"/>
      <c r="Y11" s="4"/>
    </row>
    <row r="12" spans="1:52" s="8" customFormat="1" ht="18.75">
      <c r="A12" s="154" t="s">
        <v>176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</row>
    <row r="13" spans="1:25" s="8" customFormat="1" ht="15.75">
      <c r="A13" s="155" t="s">
        <v>28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</row>
    <row r="14" spans="1:25" s="8" customFormat="1" ht="18.7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s="5" customFormat="1" ht="30" customHeight="1" thickBot="1">
      <c r="A15" s="138" t="s">
        <v>30</v>
      </c>
      <c r="B15" s="138" t="s">
        <v>1</v>
      </c>
      <c r="C15" s="138" t="s">
        <v>88</v>
      </c>
      <c r="D15" s="140" t="s">
        <v>29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38"/>
      <c r="Q15" s="138"/>
      <c r="R15" s="138"/>
      <c r="S15" s="138"/>
      <c r="T15" s="138"/>
      <c r="U15" s="138"/>
      <c r="V15" s="138"/>
      <c r="W15" s="138"/>
      <c r="X15" s="138"/>
      <c r="Y15" s="138"/>
    </row>
    <row r="16" spans="1:25" ht="161.25" customHeight="1">
      <c r="A16" s="138"/>
      <c r="B16" s="138"/>
      <c r="C16" s="139"/>
      <c r="D16" s="141" t="s">
        <v>7</v>
      </c>
      <c r="E16" s="142"/>
      <c r="F16" s="142"/>
      <c r="G16" s="143"/>
      <c r="H16" s="141" t="s">
        <v>8</v>
      </c>
      <c r="I16" s="142"/>
      <c r="J16" s="142"/>
      <c r="K16" s="142"/>
      <c r="L16" s="142"/>
      <c r="M16" s="142"/>
      <c r="N16" s="142"/>
      <c r="O16" s="143"/>
      <c r="P16" s="144" t="s">
        <v>5</v>
      </c>
      <c r="Q16" s="138"/>
      <c r="R16" s="138" t="s">
        <v>6</v>
      </c>
      <c r="S16" s="138"/>
      <c r="T16" s="138" t="s">
        <v>2</v>
      </c>
      <c r="U16" s="138"/>
      <c r="V16" s="138" t="s">
        <v>3</v>
      </c>
      <c r="W16" s="138"/>
      <c r="X16" s="138" t="s">
        <v>4</v>
      </c>
      <c r="Y16" s="138"/>
    </row>
    <row r="17" spans="1:25" s="6" customFormat="1" ht="118.5" customHeight="1">
      <c r="A17" s="138"/>
      <c r="B17" s="138"/>
      <c r="C17" s="139"/>
      <c r="D17" s="152" t="s">
        <v>72</v>
      </c>
      <c r="E17" s="136"/>
      <c r="F17" s="136" t="s">
        <v>76</v>
      </c>
      <c r="G17" s="137"/>
      <c r="H17" s="152" t="s">
        <v>73</v>
      </c>
      <c r="I17" s="136"/>
      <c r="J17" s="136" t="s">
        <v>74</v>
      </c>
      <c r="K17" s="136"/>
      <c r="L17" s="145" t="s">
        <v>75</v>
      </c>
      <c r="M17" s="146"/>
      <c r="N17" s="136" t="s">
        <v>81</v>
      </c>
      <c r="O17" s="137"/>
      <c r="P17" s="146" t="s">
        <v>9</v>
      </c>
      <c r="Q17" s="136"/>
      <c r="R17" s="136" t="s">
        <v>9</v>
      </c>
      <c r="S17" s="136"/>
      <c r="T17" s="136" t="s">
        <v>82</v>
      </c>
      <c r="U17" s="136"/>
      <c r="V17" s="136" t="s">
        <v>9</v>
      </c>
      <c r="W17" s="136"/>
      <c r="X17" s="136" t="s">
        <v>9</v>
      </c>
      <c r="Y17" s="136"/>
    </row>
    <row r="18" spans="1:25" ht="117" customHeight="1">
      <c r="A18" s="138"/>
      <c r="B18" s="138"/>
      <c r="C18" s="139"/>
      <c r="D18" s="55" t="s">
        <v>86</v>
      </c>
      <c r="E18" s="25" t="s">
        <v>87</v>
      </c>
      <c r="F18" s="25" t="s">
        <v>86</v>
      </c>
      <c r="G18" s="56" t="s">
        <v>87</v>
      </c>
      <c r="H18" s="55" t="s">
        <v>86</v>
      </c>
      <c r="I18" s="25" t="s">
        <v>87</v>
      </c>
      <c r="J18" s="25" t="s">
        <v>86</v>
      </c>
      <c r="K18" s="25" t="s">
        <v>87</v>
      </c>
      <c r="L18" s="25" t="s">
        <v>86</v>
      </c>
      <c r="M18" s="25" t="s">
        <v>87</v>
      </c>
      <c r="N18" s="25" t="s">
        <v>86</v>
      </c>
      <c r="O18" s="56" t="s">
        <v>87</v>
      </c>
      <c r="P18" s="52" t="s">
        <v>86</v>
      </c>
      <c r="Q18" s="25" t="s">
        <v>87</v>
      </c>
      <c r="R18" s="25" t="s">
        <v>86</v>
      </c>
      <c r="S18" s="25" t="s">
        <v>87</v>
      </c>
      <c r="T18" s="25" t="s">
        <v>86</v>
      </c>
      <c r="U18" s="25" t="s">
        <v>87</v>
      </c>
      <c r="V18" s="25" t="s">
        <v>86</v>
      </c>
      <c r="W18" s="25" t="s">
        <v>87</v>
      </c>
      <c r="X18" s="25" t="s">
        <v>86</v>
      </c>
      <c r="Y18" s="25" t="s">
        <v>87</v>
      </c>
    </row>
    <row r="19" spans="1:25" s="17" customFormat="1" ht="15.75">
      <c r="A19" s="14">
        <v>1</v>
      </c>
      <c r="B19" s="15">
        <v>2</v>
      </c>
      <c r="C19" s="59">
        <v>3</v>
      </c>
      <c r="D19" s="60" t="s">
        <v>14</v>
      </c>
      <c r="E19" s="16" t="s">
        <v>15</v>
      </c>
      <c r="F19" s="16" t="s">
        <v>16</v>
      </c>
      <c r="G19" s="58" t="s">
        <v>23</v>
      </c>
      <c r="H19" s="57" t="s">
        <v>10</v>
      </c>
      <c r="I19" s="16" t="s">
        <v>11</v>
      </c>
      <c r="J19" s="16" t="s">
        <v>17</v>
      </c>
      <c r="K19" s="16" t="s">
        <v>18</v>
      </c>
      <c r="L19" s="16" t="s">
        <v>77</v>
      </c>
      <c r="M19" s="16" t="s">
        <v>78</v>
      </c>
      <c r="N19" s="16" t="s">
        <v>79</v>
      </c>
      <c r="O19" s="58" t="s">
        <v>80</v>
      </c>
      <c r="P19" s="53" t="s">
        <v>12</v>
      </c>
      <c r="Q19" s="16" t="s">
        <v>13</v>
      </c>
      <c r="R19" s="16" t="s">
        <v>19</v>
      </c>
      <c r="S19" s="16" t="s">
        <v>20</v>
      </c>
      <c r="T19" s="16" t="s">
        <v>21</v>
      </c>
      <c r="U19" s="16" t="s">
        <v>22</v>
      </c>
      <c r="V19" s="16" t="s">
        <v>24</v>
      </c>
      <c r="W19" s="16" t="s">
        <v>25</v>
      </c>
      <c r="X19" s="16" t="s">
        <v>26</v>
      </c>
      <c r="Y19" s="16" t="s">
        <v>27</v>
      </c>
    </row>
    <row r="20" spans="1:25" s="7" customFormat="1" ht="36">
      <c r="A20" s="61" t="s">
        <v>40</v>
      </c>
      <c r="B20" s="62" t="s">
        <v>41</v>
      </c>
      <c r="C20" s="63" t="s">
        <v>38</v>
      </c>
      <c r="D20" s="123">
        <f>D22+D24</f>
        <v>1.15</v>
      </c>
      <c r="E20" s="21">
        <f aca="true" t="shared" si="0" ref="E20:U20">E22+E24</f>
        <v>3.05</v>
      </c>
      <c r="F20" s="21">
        <f t="shared" si="0"/>
        <v>4.92</v>
      </c>
      <c r="G20" s="54">
        <f t="shared" si="0"/>
        <v>0.4</v>
      </c>
      <c r="H20" s="123">
        <f t="shared" si="0"/>
        <v>0.25</v>
      </c>
      <c r="I20" s="21">
        <f t="shared" si="0"/>
        <v>4.15</v>
      </c>
      <c r="J20" s="21">
        <f t="shared" si="0"/>
        <v>20.794999999999998</v>
      </c>
      <c r="K20" s="21">
        <f t="shared" si="0"/>
        <v>48.512</v>
      </c>
      <c r="L20" s="21">
        <f t="shared" si="0"/>
        <v>18</v>
      </c>
      <c r="M20" s="21">
        <f t="shared" si="0"/>
        <v>18</v>
      </c>
      <c r="N20" s="86" t="s">
        <v>38</v>
      </c>
      <c r="O20" s="124" t="s">
        <v>38</v>
      </c>
      <c r="P20" s="107" t="s">
        <v>38</v>
      </c>
      <c r="Q20" s="86" t="s">
        <v>38</v>
      </c>
      <c r="R20" s="86" t="s">
        <v>38</v>
      </c>
      <c r="S20" s="86" t="s">
        <v>38</v>
      </c>
      <c r="T20" s="21">
        <f t="shared" si="0"/>
        <v>128.474</v>
      </c>
      <c r="U20" s="21">
        <f t="shared" si="0"/>
        <v>144.49600000000004</v>
      </c>
      <c r="V20" s="86" t="s">
        <v>38</v>
      </c>
      <c r="W20" s="86" t="s">
        <v>38</v>
      </c>
      <c r="X20" s="86" t="s">
        <v>38</v>
      </c>
      <c r="Y20" s="124" t="s">
        <v>38</v>
      </c>
    </row>
    <row r="21" spans="1:25" s="7" customFormat="1" ht="33">
      <c r="A21" s="84" t="s">
        <v>42</v>
      </c>
      <c r="B21" s="85" t="s">
        <v>43</v>
      </c>
      <c r="C21" s="64" t="s">
        <v>38</v>
      </c>
      <c r="D21" s="107" t="s">
        <v>38</v>
      </c>
      <c r="E21" s="86" t="s">
        <v>38</v>
      </c>
      <c r="F21" s="86" t="s">
        <v>38</v>
      </c>
      <c r="G21" s="124" t="s">
        <v>38</v>
      </c>
      <c r="H21" s="107" t="s">
        <v>38</v>
      </c>
      <c r="I21" s="86" t="s">
        <v>38</v>
      </c>
      <c r="J21" s="86" t="s">
        <v>38</v>
      </c>
      <c r="K21" s="86" t="s">
        <v>38</v>
      </c>
      <c r="L21" s="86" t="s">
        <v>38</v>
      </c>
      <c r="M21" s="86" t="s">
        <v>38</v>
      </c>
      <c r="N21" s="86" t="s">
        <v>38</v>
      </c>
      <c r="O21" s="124" t="s">
        <v>38</v>
      </c>
      <c r="P21" s="107" t="s">
        <v>38</v>
      </c>
      <c r="Q21" s="86" t="s">
        <v>38</v>
      </c>
      <c r="R21" s="86" t="s">
        <v>38</v>
      </c>
      <c r="S21" s="86" t="s">
        <v>38</v>
      </c>
      <c r="T21" s="86" t="s">
        <v>38</v>
      </c>
      <c r="U21" s="86" t="s">
        <v>38</v>
      </c>
      <c r="V21" s="86" t="s">
        <v>38</v>
      </c>
      <c r="W21" s="86" t="s">
        <v>38</v>
      </c>
      <c r="X21" s="86" t="s">
        <v>38</v>
      </c>
      <c r="Y21" s="124" t="s">
        <v>38</v>
      </c>
    </row>
    <row r="22" spans="1:25" s="7" customFormat="1" ht="47.25" customHeight="1">
      <c r="A22" s="84" t="s">
        <v>44</v>
      </c>
      <c r="B22" s="85" t="s">
        <v>45</v>
      </c>
      <c r="C22" s="64" t="s">
        <v>38</v>
      </c>
      <c r="D22" s="107">
        <f>D28+D68+D79</f>
        <v>0.65</v>
      </c>
      <c r="E22" s="86">
        <f aca="true" t="shared" si="1" ref="E22:U22">E28+E68+E79</f>
        <v>3.05</v>
      </c>
      <c r="F22" s="86">
        <f t="shared" si="1"/>
        <v>0</v>
      </c>
      <c r="G22" s="124">
        <f t="shared" si="1"/>
        <v>0</v>
      </c>
      <c r="H22" s="107">
        <f t="shared" si="1"/>
        <v>0.25</v>
      </c>
      <c r="I22" s="86">
        <f t="shared" si="1"/>
        <v>4.15</v>
      </c>
      <c r="J22" s="86">
        <f t="shared" si="1"/>
        <v>20.794999999999998</v>
      </c>
      <c r="K22" s="86">
        <f t="shared" si="1"/>
        <v>48.512</v>
      </c>
      <c r="L22" s="86">
        <f t="shared" si="1"/>
        <v>18</v>
      </c>
      <c r="M22" s="86">
        <f t="shared" si="1"/>
        <v>18</v>
      </c>
      <c r="N22" s="86" t="s">
        <v>38</v>
      </c>
      <c r="O22" s="124" t="s">
        <v>38</v>
      </c>
      <c r="P22" s="107" t="s">
        <v>38</v>
      </c>
      <c r="Q22" s="86" t="s">
        <v>38</v>
      </c>
      <c r="R22" s="86" t="s">
        <v>38</v>
      </c>
      <c r="S22" s="86" t="s">
        <v>38</v>
      </c>
      <c r="T22" s="86">
        <f t="shared" si="1"/>
        <v>66.65299999999999</v>
      </c>
      <c r="U22" s="86">
        <f t="shared" si="1"/>
        <v>142.38600000000002</v>
      </c>
      <c r="V22" s="86" t="s">
        <v>38</v>
      </c>
      <c r="W22" s="86" t="s">
        <v>38</v>
      </c>
      <c r="X22" s="86" t="s">
        <v>38</v>
      </c>
      <c r="Y22" s="124" t="s">
        <v>38</v>
      </c>
    </row>
    <row r="23" spans="1:25" s="7" customFormat="1" ht="99">
      <c r="A23" s="84" t="s">
        <v>46</v>
      </c>
      <c r="B23" s="85" t="s">
        <v>47</v>
      </c>
      <c r="C23" s="64" t="s">
        <v>38</v>
      </c>
      <c r="D23" s="107" t="s">
        <v>38</v>
      </c>
      <c r="E23" s="86" t="s">
        <v>38</v>
      </c>
      <c r="F23" s="86" t="s">
        <v>38</v>
      </c>
      <c r="G23" s="124" t="s">
        <v>38</v>
      </c>
      <c r="H23" s="107" t="s">
        <v>38</v>
      </c>
      <c r="I23" s="86" t="s">
        <v>38</v>
      </c>
      <c r="J23" s="86" t="s">
        <v>38</v>
      </c>
      <c r="K23" s="86" t="s">
        <v>38</v>
      </c>
      <c r="L23" s="86" t="s">
        <v>38</v>
      </c>
      <c r="M23" s="86" t="s">
        <v>38</v>
      </c>
      <c r="N23" s="86" t="s">
        <v>38</v>
      </c>
      <c r="O23" s="124" t="s">
        <v>38</v>
      </c>
      <c r="P23" s="107" t="s">
        <v>38</v>
      </c>
      <c r="Q23" s="86" t="s">
        <v>38</v>
      </c>
      <c r="R23" s="86" t="s">
        <v>38</v>
      </c>
      <c r="S23" s="86" t="s">
        <v>38</v>
      </c>
      <c r="T23" s="86" t="s">
        <v>38</v>
      </c>
      <c r="U23" s="86" t="s">
        <v>38</v>
      </c>
      <c r="V23" s="86" t="s">
        <v>38</v>
      </c>
      <c r="W23" s="86" t="s">
        <v>38</v>
      </c>
      <c r="X23" s="86" t="s">
        <v>38</v>
      </c>
      <c r="Y23" s="124" t="s">
        <v>38</v>
      </c>
    </row>
    <row r="24" spans="1:25" s="7" customFormat="1" ht="49.5">
      <c r="A24" s="84" t="s">
        <v>48</v>
      </c>
      <c r="B24" s="85" t="s">
        <v>49</v>
      </c>
      <c r="C24" s="64" t="s">
        <v>38</v>
      </c>
      <c r="D24" s="107">
        <f>D62+D84</f>
        <v>0.5</v>
      </c>
      <c r="E24" s="86">
        <f aca="true" t="shared" si="2" ref="E24:U24">E62+E84</f>
        <v>0</v>
      </c>
      <c r="F24" s="86">
        <f t="shared" si="2"/>
        <v>4.92</v>
      </c>
      <c r="G24" s="124">
        <f t="shared" si="2"/>
        <v>0.4</v>
      </c>
      <c r="H24" s="107">
        <f t="shared" si="2"/>
        <v>0</v>
      </c>
      <c r="I24" s="86">
        <f t="shared" si="2"/>
        <v>0</v>
      </c>
      <c r="J24" s="86">
        <f t="shared" si="2"/>
        <v>0</v>
      </c>
      <c r="K24" s="86">
        <f t="shared" si="2"/>
        <v>0</v>
      </c>
      <c r="L24" s="86">
        <f t="shared" si="2"/>
        <v>0</v>
      </c>
      <c r="M24" s="86">
        <f t="shared" si="2"/>
        <v>0</v>
      </c>
      <c r="N24" s="86" t="s">
        <v>38</v>
      </c>
      <c r="O24" s="124" t="s">
        <v>38</v>
      </c>
      <c r="P24" s="107" t="s">
        <v>38</v>
      </c>
      <c r="Q24" s="86" t="s">
        <v>38</v>
      </c>
      <c r="R24" s="86" t="s">
        <v>38</v>
      </c>
      <c r="S24" s="86" t="s">
        <v>38</v>
      </c>
      <c r="T24" s="86">
        <f t="shared" si="2"/>
        <v>61.821000000000005</v>
      </c>
      <c r="U24" s="86">
        <f t="shared" si="2"/>
        <v>2.11</v>
      </c>
      <c r="V24" s="86" t="s">
        <v>38</v>
      </c>
      <c r="W24" s="86" t="s">
        <v>38</v>
      </c>
      <c r="X24" s="86" t="s">
        <v>38</v>
      </c>
      <c r="Y24" s="124" t="s">
        <v>38</v>
      </c>
    </row>
    <row r="25" spans="1:25" s="7" customFormat="1" ht="49.5">
      <c r="A25" s="84" t="s">
        <v>50</v>
      </c>
      <c r="B25" s="85" t="s">
        <v>51</v>
      </c>
      <c r="C25" s="64" t="s">
        <v>38</v>
      </c>
      <c r="D25" s="107" t="s">
        <v>38</v>
      </c>
      <c r="E25" s="86" t="s">
        <v>38</v>
      </c>
      <c r="F25" s="86" t="s">
        <v>38</v>
      </c>
      <c r="G25" s="124" t="s">
        <v>38</v>
      </c>
      <c r="H25" s="107" t="s">
        <v>38</v>
      </c>
      <c r="I25" s="86" t="s">
        <v>38</v>
      </c>
      <c r="J25" s="86" t="s">
        <v>38</v>
      </c>
      <c r="K25" s="86" t="s">
        <v>38</v>
      </c>
      <c r="L25" s="86" t="s">
        <v>38</v>
      </c>
      <c r="M25" s="86" t="s">
        <v>38</v>
      </c>
      <c r="N25" s="86" t="s">
        <v>38</v>
      </c>
      <c r="O25" s="124" t="s">
        <v>38</v>
      </c>
      <c r="P25" s="107" t="s">
        <v>38</v>
      </c>
      <c r="Q25" s="86" t="s">
        <v>38</v>
      </c>
      <c r="R25" s="86" t="s">
        <v>38</v>
      </c>
      <c r="S25" s="86" t="s">
        <v>38</v>
      </c>
      <c r="T25" s="86" t="s">
        <v>38</v>
      </c>
      <c r="U25" s="86" t="s">
        <v>38</v>
      </c>
      <c r="V25" s="86" t="s">
        <v>38</v>
      </c>
      <c r="W25" s="86" t="s">
        <v>38</v>
      </c>
      <c r="X25" s="86" t="s">
        <v>38</v>
      </c>
      <c r="Y25" s="124" t="s">
        <v>38</v>
      </c>
    </row>
    <row r="26" spans="1:25" s="7" customFormat="1" ht="33">
      <c r="A26" s="84" t="s">
        <v>52</v>
      </c>
      <c r="B26" s="85" t="s">
        <v>53</v>
      </c>
      <c r="C26" s="64" t="s">
        <v>38</v>
      </c>
      <c r="D26" s="107" t="s">
        <v>38</v>
      </c>
      <c r="E26" s="86" t="s">
        <v>38</v>
      </c>
      <c r="F26" s="86" t="s">
        <v>38</v>
      </c>
      <c r="G26" s="124" t="s">
        <v>38</v>
      </c>
      <c r="H26" s="107" t="s">
        <v>38</v>
      </c>
      <c r="I26" s="86" t="s">
        <v>38</v>
      </c>
      <c r="J26" s="86" t="s">
        <v>38</v>
      </c>
      <c r="K26" s="86" t="s">
        <v>38</v>
      </c>
      <c r="L26" s="86" t="s">
        <v>38</v>
      </c>
      <c r="M26" s="86" t="s">
        <v>38</v>
      </c>
      <c r="N26" s="86" t="s">
        <v>38</v>
      </c>
      <c r="O26" s="124" t="s">
        <v>38</v>
      </c>
      <c r="P26" s="107" t="s">
        <v>38</v>
      </c>
      <c r="Q26" s="86" t="s">
        <v>38</v>
      </c>
      <c r="R26" s="86" t="s">
        <v>38</v>
      </c>
      <c r="S26" s="86" t="s">
        <v>38</v>
      </c>
      <c r="T26" s="86" t="s">
        <v>38</v>
      </c>
      <c r="U26" s="86" t="s">
        <v>38</v>
      </c>
      <c r="V26" s="86" t="s">
        <v>38</v>
      </c>
      <c r="W26" s="86" t="s">
        <v>38</v>
      </c>
      <c r="X26" s="86" t="s">
        <v>38</v>
      </c>
      <c r="Y26" s="124" t="s">
        <v>38</v>
      </c>
    </row>
    <row r="27" spans="1:25" s="17" customFormat="1" ht="33">
      <c r="A27" s="90" t="s">
        <v>33</v>
      </c>
      <c r="B27" s="91" t="s">
        <v>135</v>
      </c>
      <c r="C27" s="65" t="s">
        <v>38</v>
      </c>
      <c r="D27" s="108">
        <f>D28+D62</f>
        <v>0.4</v>
      </c>
      <c r="E27" s="92">
        <f aca="true" t="shared" si="3" ref="E27:U27">E28+E62</f>
        <v>2.8</v>
      </c>
      <c r="F27" s="92">
        <f t="shared" si="3"/>
        <v>4.92</v>
      </c>
      <c r="G27" s="93">
        <f t="shared" si="3"/>
        <v>0</v>
      </c>
      <c r="H27" s="108">
        <f t="shared" si="3"/>
        <v>0.25</v>
      </c>
      <c r="I27" s="92">
        <f t="shared" si="3"/>
        <v>2.96</v>
      </c>
      <c r="J27" s="92">
        <f t="shared" si="3"/>
        <v>12.72</v>
      </c>
      <c r="K27" s="92">
        <f t="shared" si="3"/>
        <v>27.337</v>
      </c>
      <c r="L27" s="92">
        <f t="shared" si="3"/>
        <v>18</v>
      </c>
      <c r="M27" s="92">
        <f t="shared" si="3"/>
        <v>18</v>
      </c>
      <c r="N27" s="92" t="s">
        <v>38</v>
      </c>
      <c r="O27" s="93" t="s">
        <v>38</v>
      </c>
      <c r="P27" s="108" t="s">
        <v>38</v>
      </c>
      <c r="Q27" s="92" t="s">
        <v>38</v>
      </c>
      <c r="R27" s="92" t="s">
        <v>38</v>
      </c>
      <c r="S27" s="92" t="s">
        <v>38</v>
      </c>
      <c r="T27" s="92">
        <f t="shared" si="3"/>
        <v>97.68</v>
      </c>
      <c r="U27" s="92">
        <f t="shared" si="3"/>
        <v>96.671</v>
      </c>
      <c r="V27" s="92" t="s">
        <v>38</v>
      </c>
      <c r="W27" s="92" t="s">
        <v>38</v>
      </c>
      <c r="X27" s="92" t="s">
        <v>38</v>
      </c>
      <c r="Y27" s="93" t="s">
        <v>38</v>
      </c>
    </row>
    <row r="28" spans="1:25" s="17" customFormat="1" ht="49.5">
      <c r="A28" s="11" t="s">
        <v>34</v>
      </c>
      <c r="B28" s="18" t="s">
        <v>60</v>
      </c>
      <c r="C28" s="66" t="s">
        <v>38</v>
      </c>
      <c r="D28" s="109">
        <f>D29+D45+D59</f>
        <v>0.4</v>
      </c>
      <c r="E28" s="87">
        <f aca="true" t="shared" si="4" ref="E28:U28">E29+E45+E59</f>
        <v>2.8</v>
      </c>
      <c r="F28" s="87">
        <f t="shared" si="4"/>
        <v>0</v>
      </c>
      <c r="G28" s="88">
        <f t="shared" si="4"/>
        <v>0</v>
      </c>
      <c r="H28" s="109">
        <f t="shared" si="4"/>
        <v>0.25</v>
      </c>
      <c r="I28" s="87">
        <f t="shared" si="4"/>
        <v>2.96</v>
      </c>
      <c r="J28" s="87">
        <f t="shared" si="4"/>
        <v>12.72</v>
      </c>
      <c r="K28" s="87">
        <f t="shared" si="4"/>
        <v>27.337</v>
      </c>
      <c r="L28" s="87">
        <f t="shared" si="4"/>
        <v>18</v>
      </c>
      <c r="M28" s="87">
        <f t="shared" si="4"/>
        <v>18</v>
      </c>
      <c r="N28" s="86" t="s">
        <v>38</v>
      </c>
      <c r="O28" s="124" t="s">
        <v>38</v>
      </c>
      <c r="P28" s="107" t="s">
        <v>38</v>
      </c>
      <c r="Q28" s="86" t="s">
        <v>38</v>
      </c>
      <c r="R28" s="86" t="s">
        <v>38</v>
      </c>
      <c r="S28" s="86" t="s">
        <v>38</v>
      </c>
      <c r="T28" s="87">
        <f t="shared" si="4"/>
        <v>43.175</v>
      </c>
      <c r="U28" s="87">
        <f t="shared" si="4"/>
        <v>96.671</v>
      </c>
      <c r="V28" s="86" t="s">
        <v>38</v>
      </c>
      <c r="W28" s="86" t="s">
        <v>38</v>
      </c>
      <c r="X28" s="86" t="s">
        <v>38</v>
      </c>
      <c r="Y28" s="124" t="s">
        <v>38</v>
      </c>
    </row>
    <row r="29" spans="1:25" s="17" customFormat="1" ht="82.5">
      <c r="A29" s="11" t="s">
        <v>35</v>
      </c>
      <c r="B29" s="18" t="s">
        <v>61</v>
      </c>
      <c r="C29" s="66" t="s">
        <v>38</v>
      </c>
      <c r="D29" s="107">
        <f>D30+D43</f>
        <v>0.4</v>
      </c>
      <c r="E29" s="86">
        <f aca="true" t="shared" si="5" ref="E29:U29">E30+E43</f>
        <v>2.8</v>
      </c>
      <c r="F29" s="86">
        <f t="shared" si="5"/>
        <v>0</v>
      </c>
      <c r="G29" s="89">
        <f t="shared" si="5"/>
        <v>0</v>
      </c>
      <c r="H29" s="107">
        <f t="shared" si="5"/>
        <v>0.25</v>
      </c>
      <c r="I29" s="86">
        <f t="shared" si="5"/>
        <v>2.96</v>
      </c>
      <c r="J29" s="86">
        <f t="shared" si="5"/>
        <v>0</v>
      </c>
      <c r="K29" s="86">
        <f t="shared" si="5"/>
        <v>0</v>
      </c>
      <c r="L29" s="86">
        <f t="shared" si="5"/>
        <v>18</v>
      </c>
      <c r="M29" s="86">
        <f t="shared" si="5"/>
        <v>18</v>
      </c>
      <c r="N29" s="86" t="s">
        <v>38</v>
      </c>
      <c r="O29" s="124" t="s">
        <v>38</v>
      </c>
      <c r="P29" s="107" t="s">
        <v>38</v>
      </c>
      <c r="Q29" s="86" t="s">
        <v>38</v>
      </c>
      <c r="R29" s="86" t="s">
        <v>38</v>
      </c>
      <c r="S29" s="86" t="s">
        <v>38</v>
      </c>
      <c r="T29" s="86">
        <f t="shared" si="5"/>
        <v>11.564</v>
      </c>
      <c r="U29" s="86">
        <f t="shared" si="5"/>
        <v>47.352999999999994</v>
      </c>
      <c r="V29" s="86" t="s">
        <v>38</v>
      </c>
      <c r="W29" s="86" t="s">
        <v>38</v>
      </c>
      <c r="X29" s="86" t="s">
        <v>38</v>
      </c>
      <c r="Y29" s="124" t="s">
        <v>38</v>
      </c>
    </row>
    <row r="30" spans="1:25" s="17" customFormat="1" ht="49.5">
      <c r="A30" s="11" t="s">
        <v>37</v>
      </c>
      <c r="B30" s="18" t="s">
        <v>62</v>
      </c>
      <c r="C30" s="66" t="s">
        <v>38</v>
      </c>
      <c r="D30" s="107">
        <f>SUM(D31:D42)</f>
        <v>0.4</v>
      </c>
      <c r="E30" s="86">
        <f aca="true" t="shared" si="6" ref="E30:U30">SUM(E31:E42)</f>
        <v>2.8</v>
      </c>
      <c r="F30" s="86">
        <f t="shared" si="6"/>
        <v>0</v>
      </c>
      <c r="G30" s="89">
        <f t="shared" si="6"/>
        <v>0</v>
      </c>
      <c r="H30" s="107">
        <f t="shared" si="6"/>
        <v>0.25</v>
      </c>
      <c r="I30" s="86">
        <f t="shared" si="6"/>
        <v>2.96</v>
      </c>
      <c r="J30" s="86">
        <f t="shared" si="6"/>
        <v>0</v>
      </c>
      <c r="K30" s="86">
        <f t="shared" si="6"/>
        <v>0</v>
      </c>
      <c r="L30" s="86">
        <f t="shared" si="6"/>
        <v>18</v>
      </c>
      <c r="M30" s="86">
        <f t="shared" si="6"/>
        <v>18</v>
      </c>
      <c r="N30" s="86" t="s">
        <v>38</v>
      </c>
      <c r="O30" s="124" t="s">
        <v>38</v>
      </c>
      <c r="P30" s="107" t="s">
        <v>38</v>
      </c>
      <c r="Q30" s="86" t="s">
        <v>38</v>
      </c>
      <c r="R30" s="86" t="s">
        <v>38</v>
      </c>
      <c r="S30" s="86" t="s">
        <v>38</v>
      </c>
      <c r="T30" s="86">
        <f t="shared" si="6"/>
        <v>11.564</v>
      </c>
      <c r="U30" s="86">
        <f t="shared" si="6"/>
        <v>41.839999999999996</v>
      </c>
      <c r="V30" s="86" t="s">
        <v>38</v>
      </c>
      <c r="W30" s="86" t="s">
        <v>38</v>
      </c>
      <c r="X30" s="86" t="s">
        <v>38</v>
      </c>
      <c r="Y30" s="124" t="s">
        <v>38</v>
      </c>
    </row>
    <row r="31" spans="1:25" s="17" customFormat="1" ht="66">
      <c r="A31" s="27" t="s">
        <v>37</v>
      </c>
      <c r="B31" s="28" t="s">
        <v>92</v>
      </c>
      <c r="C31" s="67" t="s">
        <v>136</v>
      </c>
      <c r="D31" s="110" t="s">
        <v>38</v>
      </c>
      <c r="E31" s="94" t="s">
        <v>38</v>
      </c>
      <c r="F31" s="94" t="s">
        <v>38</v>
      </c>
      <c r="G31" s="114" t="s">
        <v>38</v>
      </c>
      <c r="H31" s="110">
        <v>0</v>
      </c>
      <c r="I31" s="94">
        <v>0.25</v>
      </c>
      <c r="J31" s="94" t="s">
        <v>38</v>
      </c>
      <c r="K31" s="94" t="s">
        <v>38</v>
      </c>
      <c r="L31" s="94" t="s">
        <v>38</v>
      </c>
      <c r="M31" s="106" t="s">
        <v>38</v>
      </c>
      <c r="N31" s="106" t="s">
        <v>38</v>
      </c>
      <c r="O31" s="120" t="s">
        <v>38</v>
      </c>
      <c r="P31" s="121" t="s">
        <v>38</v>
      </c>
      <c r="Q31" s="106" t="s">
        <v>38</v>
      </c>
      <c r="R31" s="106" t="s">
        <v>38</v>
      </c>
      <c r="S31" s="106" t="s">
        <v>38</v>
      </c>
      <c r="T31" s="106">
        <v>0</v>
      </c>
      <c r="U31" s="106">
        <v>0.945</v>
      </c>
      <c r="V31" s="97" t="s">
        <v>38</v>
      </c>
      <c r="W31" s="97" t="s">
        <v>38</v>
      </c>
      <c r="X31" s="97" t="s">
        <v>38</v>
      </c>
      <c r="Y31" s="98" t="s">
        <v>38</v>
      </c>
    </row>
    <row r="32" spans="1:25" s="29" customFormat="1" ht="72.75" customHeight="1">
      <c r="A32" s="27" t="s">
        <v>37</v>
      </c>
      <c r="B32" s="28" t="s">
        <v>134</v>
      </c>
      <c r="C32" s="68" t="s">
        <v>137</v>
      </c>
      <c r="D32" s="110">
        <v>0.4</v>
      </c>
      <c r="E32" s="94">
        <v>0.4</v>
      </c>
      <c r="F32" s="94" t="s">
        <v>38</v>
      </c>
      <c r="G32" s="114" t="s">
        <v>38</v>
      </c>
      <c r="H32" s="118" t="s">
        <v>38</v>
      </c>
      <c r="I32" s="78" t="s">
        <v>38</v>
      </c>
      <c r="J32" s="94" t="s">
        <v>38</v>
      </c>
      <c r="K32" s="94" t="s">
        <v>38</v>
      </c>
      <c r="L32" s="94" t="s">
        <v>38</v>
      </c>
      <c r="M32" s="106" t="s">
        <v>38</v>
      </c>
      <c r="N32" s="106" t="s">
        <v>38</v>
      </c>
      <c r="O32" s="120" t="s">
        <v>38</v>
      </c>
      <c r="P32" s="121" t="s">
        <v>38</v>
      </c>
      <c r="Q32" s="106" t="s">
        <v>38</v>
      </c>
      <c r="R32" s="106" t="s">
        <v>38</v>
      </c>
      <c r="S32" s="106" t="s">
        <v>38</v>
      </c>
      <c r="T32" s="96">
        <v>2.013</v>
      </c>
      <c r="U32" s="78">
        <v>1.901</v>
      </c>
      <c r="V32" s="97" t="s">
        <v>38</v>
      </c>
      <c r="W32" s="97" t="s">
        <v>38</v>
      </c>
      <c r="X32" s="97" t="s">
        <v>38</v>
      </c>
      <c r="Y32" s="98" t="s">
        <v>38</v>
      </c>
    </row>
    <row r="33" spans="1:25" s="29" customFormat="1" ht="66">
      <c r="A33" s="27" t="s">
        <v>37</v>
      </c>
      <c r="B33" s="28" t="s">
        <v>70</v>
      </c>
      <c r="C33" s="68" t="s">
        <v>138</v>
      </c>
      <c r="D33" s="110" t="s">
        <v>38</v>
      </c>
      <c r="E33" s="94" t="s">
        <v>38</v>
      </c>
      <c r="F33" s="94" t="s">
        <v>38</v>
      </c>
      <c r="G33" s="114" t="s">
        <v>38</v>
      </c>
      <c r="H33" s="118">
        <v>0.25</v>
      </c>
      <c r="I33" s="78">
        <v>0.25</v>
      </c>
      <c r="J33" s="94" t="s">
        <v>38</v>
      </c>
      <c r="K33" s="94" t="s">
        <v>38</v>
      </c>
      <c r="L33" s="94" t="s">
        <v>38</v>
      </c>
      <c r="M33" s="106" t="s">
        <v>38</v>
      </c>
      <c r="N33" s="106" t="s">
        <v>38</v>
      </c>
      <c r="O33" s="120" t="s">
        <v>38</v>
      </c>
      <c r="P33" s="121" t="s">
        <v>38</v>
      </c>
      <c r="Q33" s="106" t="s">
        <v>38</v>
      </c>
      <c r="R33" s="106" t="s">
        <v>38</v>
      </c>
      <c r="S33" s="106" t="s">
        <v>38</v>
      </c>
      <c r="T33" s="96">
        <v>1.511</v>
      </c>
      <c r="U33" s="78">
        <v>1.239</v>
      </c>
      <c r="V33" s="97" t="s">
        <v>38</v>
      </c>
      <c r="W33" s="97" t="s">
        <v>38</v>
      </c>
      <c r="X33" s="97" t="s">
        <v>38</v>
      </c>
      <c r="Y33" s="98" t="s">
        <v>38</v>
      </c>
    </row>
    <row r="34" spans="1:25" ht="66">
      <c r="A34" s="33" t="s">
        <v>37</v>
      </c>
      <c r="B34" s="28" t="s">
        <v>93</v>
      </c>
      <c r="C34" s="67" t="s">
        <v>139</v>
      </c>
      <c r="D34" s="110" t="s">
        <v>38</v>
      </c>
      <c r="E34" s="94" t="s">
        <v>38</v>
      </c>
      <c r="F34" s="94" t="s">
        <v>38</v>
      </c>
      <c r="G34" s="114" t="s">
        <v>38</v>
      </c>
      <c r="H34" s="118">
        <v>0</v>
      </c>
      <c r="I34" s="78">
        <v>0.8</v>
      </c>
      <c r="J34" s="94" t="s">
        <v>38</v>
      </c>
      <c r="K34" s="94" t="s">
        <v>38</v>
      </c>
      <c r="L34" s="94" t="s">
        <v>38</v>
      </c>
      <c r="M34" s="106" t="s">
        <v>38</v>
      </c>
      <c r="N34" s="106" t="s">
        <v>38</v>
      </c>
      <c r="O34" s="120" t="s">
        <v>38</v>
      </c>
      <c r="P34" s="121" t="s">
        <v>38</v>
      </c>
      <c r="Q34" s="106" t="s">
        <v>38</v>
      </c>
      <c r="R34" s="106" t="s">
        <v>38</v>
      </c>
      <c r="S34" s="106" t="s">
        <v>38</v>
      </c>
      <c r="T34" s="96">
        <v>0</v>
      </c>
      <c r="U34" s="78">
        <v>1.829</v>
      </c>
      <c r="V34" s="97" t="s">
        <v>38</v>
      </c>
      <c r="W34" s="97" t="s">
        <v>38</v>
      </c>
      <c r="X34" s="97" t="s">
        <v>38</v>
      </c>
      <c r="Y34" s="98" t="s">
        <v>38</v>
      </c>
    </row>
    <row r="35" spans="1:25" ht="66">
      <c r="A35" s="33" t="s">
        <v>37</v>
      </c>
      <c r="B35" s="28" t="s">
        <v>111</v>
      </c>
      <c r="C35" s="67" t="s">
        <v>140</v>
      </c>
      <c r="D35" s="110">
        <v>0</v>
      </c>
      <c r="E35" s="94">
        <v>0.8</v>
      </c>
      <c r="F35" s="94" t="s">
        <v>38</v>
      </c>
      <c r="G35" s="114" t="s">
        <v>38</v>
      </c>
      <c r="H35" s="118" t="s">
        <v>38</v>
      </c>
      <c r="I35" s="78" t="s">
        <v>38</v>
      </c>
      <c r="J35" s="94" t="s">
        <v>38</v>
      </c>
      <c r="K35" s="94" t="s">
        <v>38</v>
      </c>
      <c r="L35" s="94" t="s">
        <v>38</v>
      </c>
      <c r="M35" s="106" t="s">
        <v>38</v>
      </c>
      <c r="N35" s="106" t="s">
        <v>38</v>
      </c>
      <c r="O35" s="120" t="s">
        <v>38</v>
      </c>
      <c r="P35" s="121" t="s">
        <v>38</v>
      </c>
      <c r="Q35" s="106" t="s">
        <v>38</v>
      </c>
      <c r="R35" s="106" t="s">
        <v>38</v>
      </c>
      <c r="S35" s="106" t="s">
        <v>38</v>
      </c>
      <c r="T35" s="96">
        <v>0</v>
      </c>
      <c r="U35" s="78">
        <v>1.893</v>
      </c>
      <c r="V35" s="97" t="s">
        <v>38</v>
      </c>
      <c r="W35" s="97" t="s">
        <v>38</v>
      </c>
      <c r="X35" s="97" t="s">
        <v>38</v>
      </c>
      <c r="Y35" s="98" t="s">
        <v>38</v>
      </c>
    </row>
    <row r="36" spans="1:25" ht="66">
      <c r="A36" s="33" t="s">
        <v>37</v>
      </c>
      <c r="B36" s="28" t="s">
        <v>112</v>
      </c>
      <c r="C36" s="67" t="s">
        <v>141</v>
      </c>
      <c r="D36" s="110">
        <v>0</v>
      </c>
      <c r="E36" s="94">
        <v>0.8</v>
      </c>
      <c r="F36" s="94" t="s">
        <v>38</v>
      </c>
      <c r="G36" s="114" t="s">
        <v>38</v>
      </c>
      <c r="H36" s="118" t="s">
        <v>38</v>
      </c>
      <c r="I36" s="78" t="s">
        <v>38</v>
      </c>
      <c r="J36" s="94" t="s">
        <v>38</v>
      </c>
      <c r="K36" s="94" t="s">
        <v>38</v>
      </c>
      <c r="L36" s="94" t="s">
        <v>38</v>
      </c>
      <c r="M36" s="106" t="s">
        <v>38</v>
      </c>
      <c r="N36" s="106" t="s">
        <v>38</v>
      </c>
      <c r="O36" s="120" t="s">
        <v>38</v>
      </c>
      <c r="P36" s="121" t="s">
        <v>38</v>
      </c>
      <c r="Q36" s="106" t="s">
        <v>38</v>
      </c>
      <c r="R36" s="106" t="s">
        <v>38</v>
      </c>
      <c r="S36" s="106" t="s">
        <v>38</v>
      </c>
      <c r="T36" s="96">
        <v>0</v>
      </c>
      <c r="U36" s="78">
        <v>1.829</v>
      </c>
      <c r="V36" s="97" t="s">
        <v>38</v>
      </c>
      <c r="W36" s="97" t="s">
        <v>38</v>
      </c>
      <c r="X36" s="97" t="s">
        <v>38</v>
      </c>
      <c r="Y36" s="98" t="s">
        <v>38</v>
      </c>
    </row>
    <row r="37" spans="1:25" ht="66">
      <c r="A37" s="33" t="s">
        <v>37</v>
      </c>
      <c r="B37" s="28" t="s">
        <v>94</v>
      </c>
      <c r="C37" s="67" t="s">
        <v>142</v>
      </c>
      <c r="D37" s="110" t="s">
        <v>38</v>
      </c>
      <c r="E37" s="94" t="s">
        <v>38</v>
      </c>
      <c r="F37" s="94" t="s">
        <v>38</v>
      </c>
      <c r="G37" s="114" t="s">
        <v>38</v>
      </c>
      <c r="H37" s="110">
        <v>0</v>
      </c>
      <c r="I37" s="94">
        <v>0.25</v>
      </c>
      <c r="J37" s="94" t="s">
        <v>38</v>
      </c>
      <c r="K37" s="94" t="s">
        <v>38</v>
      </c>
      <c r="L37" s="94" t="s">
        <v>38</v>
      </c>
      <c r="M37" s="106" t="s">
        <v>38</v>
      </c>
      <c r="N37" s="106" t="s">
        <v>38</v>
      </c>
      <c r="O37" s="120" t="s">
        <v>38</v>
      </c>
      <c r="P37" s="121" t="s">
        <v>38</v>
      </c>
      <c r="Q37" s="106" t="s">
        <v>38</v>
      </c>
      <c r="R37" s="106" t="s">
        <v>38</v>
      </c>
      <c r="S37" s="106" t="s">
        <v>38</v>
      </c>
      <c r="T37" s="96">
        <v>0</v>
      </c>
      <c r="U37" s="78">
        <v>1.356</v>
      </c>
      <c r="V37" s="97" t="s">
        <v>38</v>
      </c>
      <c r="W37" s="97" t="s">
        <v>38</v>
      </c>
      <c r="X37" s="97" t="s">
        <v>38</v>
      </c>
      <c r="Y37" s="98" t="s">
        <v>38</v>
      </c>
    </row>
    <row r="38" spans="1:25" ht="66">
      <c r="A38" s="33" t="s">
        <v>37</v>
      </c>
      <c r="B38" s="28" t="s">
        <v>177</v>
      </c>
      <c r="C38" s="67" t="s">
        <v>143</v>
      </c>
      <c r="D38" s="110" t="s">
        <v>38</v>
      </c>
      <c r="E38" s="94" t="s">
        <v>38</v>
      </c>
      <c r="F38" s="94" t="s">
        <v>38</v>
      </c>
      <c r="G38" s="114" t="s">
        <v>38</v>
      </c>
      <c r="H38" s="110">
        <v>0</v>
      </c>
      <c r="I38" s="94">
        <v>0.25</v>
      </c>
      <c r="J38" s="94" t="s">
        <v>38</v>
      </c>
      <c r="K38" s="94" t="s">
        <v>38</v>
      </c>
      <c r="L38" s="94" t="s">
        <v>38</v>
      </c>
      <c r="M38" s="106" t="s">
        <v>38</v>
      </c>
      <c r="N38" s="106" t="s">
        <v>38</v>
      </c>
      <c r="O38" s="120" t="s">
        <v>38</v>
      </c>
      <c r="P38" s="121" t="s">
        <v>38</v>
      </c>
      <c r="Q38" s="106" t="s">
        <v>38</v>
      </c>
      <c r="R38" s="106" t="s">
        <v>38</v>
      </c>
      <c r="S38" s="106" t="s">
        <v>38</v>
      </c>
      <c r="T38" s="96">
        <v>0</v>
      </c>
      <c r="U38" s="78">
        <v>1.606</v>
      </c>
      <c r="V38" s="97" t="s">
        <v>38</v>
      </c>
      <c r="W38" s="97" t="s">
        <v>38</v>
      </c>
      <c r="X38" s="97" t="s">
        <v>38</v>
      </c>
      <c r="Y38" s="98" t="s">
        <v>38</v>
      </c>
    </row>
    <row r="39" spans="1:25" ht="66">
      <c r="A39" s="33" t="s">
        <v>37</v>
      </c>
      <c r="B39" s="28" t="s">
        <v>95</v>
      </c>
      <c r="C39" s="67" t="s">
        <v>144</v>
      </c>
      <c r="D39" s="110" t="s">
        <v>38</v>
      </c>
      <c r="E39" s="94" t="s">
        <v>38</v>
      </c>
      <c r="F39" s="94" t="s">
        <v>38</v>
      </c>
      <c r="G39" s="114" t="s">
        <v>38</v>
      </c>
      <c r="H39" s="110">
        <v>0</v>
      </c>
      <c r="I39" s="94">
        <v>0.36</v>
      </c>
      <c r="J39" s="94" t="s">
        <v>38</v>
      </c>
      <c r="K39" s="94" t="s">
        <v>38</v>
      </c>
      <c r="L39" s="94" t="s">
        <v>38</v>
      </c>
      <c r="M39" s="106" t="s">
        <v>38</v>
      </c>
      <c r="N39" s="106" t="s">
        <v>38</v>
      </c>
      <c r="O39" s="120" t="s">
        <v>38</v>
      </c>
      <c r="P39" s="121" t="s">
        <v>38</v>
      </c>
      <c r="Q39" s="106" t="s">
        <v>38</v>
      </c>
      <c r="R39" s="106" t="s">
        <v>38</v>
      </c>
      <c r="S39" s="106" t="s">
        <v>38</v>
      </c>
      <c r="T39" s="96">
        <v>0</v>
      </c>
      <c r="U39" s="78">
        <v>2.302</v>
      </c>
      <c r="V39" s="97" t="s">
        <v>38</v>
      </c>
      <c r="W39" s="97" t="s">
        <v>38</v>
      </c>
      <c r="X39" s="97" t="s">
        <v>38</v>
      </c>
      <c r="Y39" s="98" t="s">
        <v>38</v>
      </c>
    </row>
    <row r="40" spans="1:25" ht="66">
      <c r="A40" s="33" t="s">
        <v>37</v>
      </c>
      <c r="B40" s="28" t="s">
        <v>96</v>
      </c>
      <c r="C40" s="67" t="s">
        <v>145</v>
      </c>
      <c r="D40" s="110" t="s">
        <v>38</v>
      </c>
      <c r="E40" s="94" t="s">
        <v>38</v>
      </c>
      <c r="F40" s="94" t="s">
        <v>38</v>
      </c>
      <c r="G40" s="114" t="s">
        <v>38</v>
      </c>
      <c r="H40" s="110">
        <v>0</v>
      </c>
      <c r="I40" s="94">
        <v>0.8</v>
      </c>
      <c r="J40" s="94" t="s">
        <v>38</v>
      </c>
      <c r="K40" s="94" t="s">
        <v>38</v>
      </c>
      <c r="L40" s="94" t="s">
        <v>38</v>
      </c>
      <c r="M40" s="106" t="s">
        <v>38</v>
      </c>
      <c r="N40" s="106" t="s">
        <v>38</v>
      </c>
      <c r="O40" s="120" t="s">
        <v>38</v>
      </c>
      <c r="P40" s="121" t="s">
        <v>38</v>
      </c>
      <c r="Q40" s="106" t="s">
        <v>38</v>
      </c>
      <c r="R40" s="106" t="s">
        <v>38</v>
      </c>
      <c r="S40" s="106" t="s">
        <v>38</v>
      </c>
      <c r="T40" s="96">
        <v>0</v>
      </c>
      <c r="U40" s="78">
        <v>2.72</v>
      </c>
      <c r="V40" s="97" t="s">
        <v>38</v>
      </c>
      <c r="W40" s="97" t="s">
        <v>38</v>
      </c>
      <c r="X40" s="97" t="s">
        <v>38</v>
      </c>
      <c r="Y40" s="98" t="s">
        <v>38</v>
      </c>
    </row>
    <row r="41" spans="1:25" s="43" customFormat="1" ht="82.5">
      <c r="A41" s="27" t="s">
        <v>37</v>
      </c>
      <c r="B41" s="28" t="s">
        <v>180</v>
      </c>
      <c r="C41" s="67" t="s">
        <v>146</v>
      </c>
      <c r="D41" s="110">
        <v>0</v>
      </c>
      <c r="E41" s="94">
        <v>0.8</v>
      </c>
      <c r="F41" s="94" t="s">
        <v>38</v>
      </c>
      <c r="G41" s="114" t="s">
        <v>38</v>
      </c>
      <c r="H41" s="110" t="s">
        <v>38</v>
      </c>
      <c r="I41" s="94" t="s">
        <v>38</v>
      </c>
      <c r="J41" s="94" t="s">
        <v>38</v>
      </c>
      <c r="K41" s="94" t="s">
        <v>38</v>
      </c>
      <c r="L41" s="94" t="s">
        <v>38</v>
      </c>
      <c r="M41" s="106" t="s">
        <v>38</v>
      </c>
      <c r="N41" s="106" t="s">
        <v>38</v>
      </c>
      <c r="O41" s="120" t="s">
        <v>38</v>
      </c>
      <c r="P41" s="121" t="s">
        <v>38</v>
      </c>
      <c r="Q41" s="106" t="s">
        <v>38</v>
      </c>
      <c r="R41" s="106" t="s">
        <v>38</v>
      </c>
      <c r="S41" s="106" t="s">
        <v>38</v>
      </c>
      <c r="T41" s="96">
        <v>0</v>
      </c>
      <c r="U41" s="103">
        <v>5</v>
      </c>
      <c r="V41" s="97" t="s">
        <v>38</v>
      </c>
      <c r="W41" s="97" t="s">
        <v>38</v>
      </c>
      <c r="X41" s="97" t="s">
        <v>38</v>
      </c>
      <c r="Y41" s="98" t="s">
        <v>38</v>
      </c>
    </row>
    <row r="42" spans="1:25" s="29" customFormat="1" ht="66">
      <c r="A42" s="27" t="s">
        <v>37</v>
      </c>
      <c r="B42" s="28" t="s">
        <v>113</v>
      </c>
      <c r="C42" s="67" t="s">
        <v>147</v>
      </c>
      <c r="D42" s="110" t="s">
        <v>38</v>
      </c>
      <c r="E42" s="94" t="s">
        <v>38</v>
      </c>
      <c r="F42" s="94" t="s">
        <v>38</v>
      </c>
      <c r="G42" s="114" t="s">
        <v>38</v>
      </c>
      <c r="H42" s="110" t="s">
        <v>38</v>
      </c>
      <c r="I42" s="94" t="s">
        <v>38</v>
      </c>
      <c r="J42" s="94" t="s">
        <v>38</v>
      </c>
      <c r="K42" s="94" t="s">
        <v>38</v>
      </c>
      <c r="L42" s="104">
        <v>18</v>
      </c>
      <c r="M42" s="104">
        <v>18</v>
      </c>
      <c r="N42" s="106" t="s">
        <v>38</v>
      </c>
      <c r="O42" s="120" t="s">
        <v>38</v>
      </c>
      <c r="P42" s="121" t="s">
        <v>38</v>
      </c>
      <c r="Q42" s="106" t="s">
        <v>38</v>
      </c>
      <c r="R42" s="106" t="s">
        <v>38</v>
      </c>
      <c r="S42" s="106" t="s">
        <v>38</v>
      </c>
      <c r="T42" s="96">
        <v>8.04</v>
      </c>
      <c r="U42" s="103">
        <v>19.22</v>
      </c>
      <c r="V42" s="97" t="s">
        <v>38</v>
      </c>
      <c r="W42" s="97" t="s">
        <v>38</v>
      </c>
      <c r="X42" s="97" t="s">
        <v>38</v>
      </c>
      <c r="Y42" s="98" t="s">
        <v>38</v>
      </c>
    </row>
    <row r="43" spans="1:25" s="37" customFormat="1" ht="82.5">
      <c r="A43" s="34" t="s">
        <v>105</v>
      </c>
      <c r="B43" s="49" t="s">
        <v>71</v>
      </c>
      <c r="C43" s="69" t="s">
        <v>38</v>
      </c>
      <c r="D43" s="110">
        <f>SUM(D44)</f>
        <v>0</v>
      </c>
      <c r="E43" s="94">
        <f aca="true" t="shared" si="7" ref="E43:U43">SUM(E44)</f>
        <v>0</v>
      </c>
      <c r="F43" s="94">
        <f t="shared" si="7"/>
        <v>0</v>
      </c>
      <c r="G43" s="127">
        <f t="shared" si="7"/>
        <v>0</v>
      </c>
      <c r="H43" s="110">
        <f t="shared" si="7"/>
        <v>0</v>
      </c>
      <c r="I43" s="94">
        <f t="shared" si="7"/>
        <v>0</v>
      </c>
      <c r="J43" s="94">
        <f t="shared" si="7"/>
        <v>0</v>
      </c>
      <c r="K43" s="94">
        <f t="shared" si="7"/>
        <v>0</v>
      </c>
      <c r="L43" s="94">
        <f t="shared" si="7"/>
        <v>0</v>
      </c>
      <c r="M43" s="94">
        <f t="shared" si="7"/>
        <v>0</v>
      </c>
      <c r="N43" s="94">
        <f t="shared" si="7"/>
        <v>0</v>
      </c>
      <c r="O43" s="127">
        <f t="shared" si="7"/>
        <v>0</v>
      </c>
      <c r="P43" s="110">
        <f t="shared" si="7"/>
        <v>0</v>
      </c>
      <c r="Q43" s="94">
        <f t="shared" si="7"/>
        <v>0</v>
      </c>
      <c r="R43" s="94">
        <f t="shared" si="7"/>
        <v>0</v>
      </c>
      <c r="S43" s="94">
        <f t="shared" si="7"/>
        <v>0</v>
      </c>
      <c r="T43" s="94">
        <f t="shared" si="7"/>
        <v>0</v>
      </c>
      <c r="U43" s="127">
        <f t="shared" si="7"/>
        <v>5.513</v>
      </c>
      <c r="V43" s="97" t="s">
        <v>38</v>
      </c>
      <c r="W43" s="97" t="s">
        <v>38</v>
      </c>
      <c r="X43" s="97" t="s">
        <v>38</v>
      </c>
      <c r="Y43" s="98" t="s">
        <v>38</v>
      </c>
    </row>
    <row r="44" spans="1:25" s="29" customFormat="1" ht="33">
      <c r="A44" s="27" t="s">
        <v>105</v>
      </c>
      <c r="B44" s="28" t="s">
        <v>106</v>
      </c>
      <c r="C44" s="67" t="s">
        <v>148</v>
      </c>
      <c r="D44" s="110" t="s">
        <v>38</v>
      </c>
      <c r="E44" s="94" t="s">
        <v>38</v>
      </c>
      <c r="F44" s="94" t="s">
        <v>38</v>
      </c>
      <c r="G44" s="114" t="s">
        <v>38</v>
      </c>
      <c r="H44" s="110" t="s">
        <v>38</v>
      </c>
      <c r="I44" s="94" t="s">
        <v>38</v>
      </c>
      <c r="J44" s="94" t="s">
        <v>38</v>
      </c>
      <c r="K44" s="94" t="s">
        <v>38</v>
      </c>
      <c r="L44" s="78" t="s">
        <v>38</v>
      </c>
      <c r="M44" s="78" t="s">
        <v>38</v>
      </c>
      <c r="N44" s="106" t="s">
        <v>38</v>
      </c>
      <c r="O44" s="120" t="s">
        <v>38</v>
      </c>
      <c r="P44" s="121" t="s">
        <v>38</v>
      </c>
      <c r="Q44" s="106" t="s">
        <v>38</v>
      </c>
      <c r="R44" s="106" t="s">
        <v>38</v>
      </c>
      <c r="S44" s="106" t="s">
        <v>38</v>
      </c>
      <c r="T44" s="96">
        <v>0</v>
      </c>
      <c r="U44" s="105">
        <v>5.513</v>
      </c>
      <c r="V44" s="97" t="s">
        <v>38</v>
      </c>
      <c r="W44" s="97" t="s">
        <v>38</v>
      </c>
      <c r="X44" s="97" t="s">
        <v>38</v>
      </c>
      <c r="Y44" s="98" t="s">
        <v>38</v>
      </c>
    </row>
    <row r="45" spans="1:25" s="37" customFormat="1" ht="66">
      <c r="A45" s="34" t="s">
        <v>102</v>
      </c>
      <c r="B45" s="49" t="s">
        <v>54</v>
      </c>
      <c r="C45" s="69" t="s">
        <v>38</v>
      </c>
      <c r="D45" s="107">
        <f>D46</f>
        <v>0</v>
      </c>
      <c r="E45" s="86">
        <f aca="true" t="shared" si="8" ref="E45:U45">E46</f>
        <v>0</v>
      </c>
      <c r="F45" s="86">
        <f t="shared" si="8"/>
        <v>0</v>
      </c>
      <c r="G45" s="89">
        <f t="shared" si="8"/>
        <v>0</v>
      </c>
      <c r="H45" s="107">
        <f t="shared" si="8"/>
        <v>0</v>
      </c>
      <c r="I45" s="86">
        <f t="shared" si="8"/>
        <v>0</v>
      </c>
      <c r="J45" s="86">
        <f t="shared" si="8"/>
        <v>12.72</v>
      </c>
      <c r="K45" s="86">
        <f t="shared" si="8"/>
        <v>27.337</v>
      </c>
      <c r="L45" s="86">
        <f t="shared" si="8"/>
        <v>0</v>
      </c>
      <c r="M45" s="86">
        <f t="shared" si="8"/>
        <v>0</v>
      </c>
      <c r="N45" s="86">
        <f t="shared" si="8"/>
        <v>0</v>
      </c>
      <c r="O45" s="89">
        <f t="shared" si="8"/>
        <v>0</v>
      </c>
      <c r="P45" s="107">
        <f t="shared" si="8"/>
        <v>0</v>
      </c>
      <c r="Q45" s="86">
        <f t="shared" si="8"/>
        <v>0</v>
      </c>
      <c r="R45" s="86">
        <f t="shared" si="8"/>
        <v>0</v>
      </c>
      <c r="S45" s="86">
        <f t="shared" si="8"/>
        <v>0</v>
      </c>
      <c r="T45" s="86">
        <f t="shared" si="8"/>
        <v>31.134</v>
      </c>
      <c r="U45" s="86">
        <f t="shared" si="8"/>
        <v>48.92700000000001</v>
      </c>
      <c r="V45" s="125" t="s">
        <v>38</v>
      </c>
      <c r="W45" s="125" t="s">
        <v>38</v>
      </c>
      <c r="X45" s="125" t="s">
        <v>38</v>
      </c>
      <c r="Y45" s="126" t="s">
        <v>38</v>
      </c>
    </row>
    <row r="46" spans="1:25" s="37" customFormat="1" ht="49.5">
      <c r="A46" s="34" t="s">
        <v>103</v>
      </c>
      <c r="B46" s="50" t="s">
        <v>55</v>
      </c>
      <c r="C46" s="69" t="s">
        <v>38</v>
      </c>
      <c r="D46" s="107">
        <f>SUM(D47:D58)</f>
        <v>0</v>
      </c>
      <c r="E46" s="86">
        <f aca="true" t="shared" si="9" ref="E46:U46">SUM(E47:E58)</f>
        <v>0</v>
      </c>
      <c r="F46" s="86">
        <f t="shared" si="9"/>
        <v>0</v>
      </c>
      <c r="G46" s="89">
        <f t="shared" si="9"/>
        <v>0</v>
      </c>
      <c r="H46" s="107">
        <f t="shared" si="9"/>
        <v>0</v>
      </c>
      <c r="I46" s="86">
        <f t="shared" si="9"/>
        <v>0</v>
      </c>
      <c r="J46" s="86">
        <f t="shared" si="9"/>
        <v>12.72</v>
      </c>
      <c r="K46" s="86">
        <f t="shared" si="9"/>
        <v>27.337</v>
      </c>
      <c r="L46" s="86">
        <f t="shared" si="9"/>
        <v>0</v>
      </c>
      <c r="M46" s="86">
        <f t="shared" si="9"/>
        <v>0</v>
      </c>
      <c r="N46" s="86">
        <f t="shared" si="9"/>
        <v>0</v>
      </c>
      <c r="O46" s="89">
        <f t="shared" si="9"/>
        <v>0</v>
      </c>
      <c r="P46" s="107">
        <f t="shared" si="9"/>
        <v>0</v>
      </c>
      <c r="Q46" s="86">
        <f t="shared" si="9"/>
        <v>0</v>
      </c>
      <c r="R46" s="86">
        <f t="shared" si="9"/>
        <v>0</v>
      </c>
      <c r="S46" s="86">
        <f t="shared" si="9"/>
        <v>0</v>
      </c>
      <c r="T46" s="86">
        <f t="shared" si="9"/>
        <v>31.134</v>
      </c>
      <c r="U46" s="86">
        <f t="shared" si="9"/>
        <v>48.92700000000001</v>
      </c>
      <c r="V46" s="125" t="s">
        <v>38</v>
      </c>
      <c r="W46" s="125" t="s">
        <v>38</v>
      </c>
      <c r="X46" s="125" t="s">
        <v>38</v>
      </c>
      <c r="Y46" s="126" t="s">
        <v>38</v>
      </c>
    </row>
    <row r="47" spans="1:25" s="29" customFormat="1" ht="66">
      <c r="A47" s="27" t="s">
        <v>103</v>
      </c>
      <c r="B47" s="28" t="s">
        <v>181</v>
      </c>
      <c r="C47" s="67" t="s">
        <v>149</v>
      </c>
      <c r="D47" s="110" t="s">
        <v>38</v>
      </c>
      <c r="E47" s="94" t="s">
        <v>38</v>
      </c>
      <c r="F47" s="94" t="s">
        <v>38</v>
      </c>
      <c r="G47" s="114" t="s">
        <v>38</v>
      </c>
      <c r="H47" s="118" t="s">
        <v>38</v>
      </c>
      <c r="I47" s="78" t="s">
        <v>38</v>
      </c>
      <c r="J47" s="78">
        <v>5.73</v>
      </c>
      <c r="K47" s="78">
        <v>5.73</v>
      </c>
      <c r="L47" s="78" t="s">
        <v>38</v>
      </c>
      <c r="M47" s="78" t="s">
        <v>38</v>
      </c>
      <c r="N47" s="106" t="s">
        <v>38</v>
      </c>
      <c r="O47" s="120" t="s">
        <v>38</v>
      </c>
      <c r="P47" s="121" t="s">
        <v>38</v>
      </c>
      <c r="Q47" s="106" t="s">
        <v>38</v>
      </c>
      <c r="R47" s="106" t="s">
        <v>38</v>
      </c>
      <c r="S47" s="106" t="s">
        <v>38</v>
      </c>
      <c r="T47" s="96">
        <v>13.201</v>
      </c>
      <c r="U47" s="105">
        <v>11.5</v>
      </c>
      <c r="V47" s="97" t="s">
        <v>38</v>
      </c>
      <c r="W47" s="97" t="s">
        <v>38</v>
      </c>
      <c r="X47" s="97" t="s">
        <v>38</v>
      </c>
      <c r="Y47" s="98" t="s">
        <v>38</v>
      </c>
    </row>
    <row r="48" spans="1:25" s="29" customFormat="1" ht="49.5">
      <c r="A48" s="27" t="s">
        <v>103</v>
      </c>
      <c r="B48" s="28" t="s">
        <v>114</v>
      </c>
      <c r="C48" s="67" t="s">
        <v>150</v>
      </c>
      <c r="D48" s="110" t="s">
        <v>38</v>
      </c>
      <c r="E48" s="94" t="s">
        <v>38</v>
      </c>
      <c r="F48" s="94" t="s">
        <v>38</v>
      </c>
      <c r="G48" s="114" t="s">
        <v>38</v>
      </c>
      <c r="H48" s="118" t="s">
        <v>38</v>
      </c>
      <c r="I48" s="78" t="s">
        <v>38</v>
      </c>
      <c r="J48" s="78">
        <v>4.4</v>
      </c>
      <c r="K48" s="78">
        <v>4.4</v>
      </c>
      <c r="L48" s="78" t="s">
        <v>38</v>
      </c>
      <c r="M48" s="78" t="s">
        <v>38</v>
      </c>
      <c r="N48" s="106" t="s">
        <v>38</v>
      </c>
      <c r="O48" s="120" t="s">
        <v>38</v>
      </c>
      <c r="P48" s="121" t="s">
        <v>38</v>
      </c>
      <c r="Q48" s="106" t="s">
        <v>38</v>
      </c>
      <c r="R48" s="106" t="s">
        <v>38</v>
      </c>
      <c r="S48" s="106" t="s">
        <v>38</v>
      </c>
      <c r="T48" s="96">
        <v>10.752</v>
      </c>
      <c r="U48" s="78">
        <v>8.818</v>
      </c>
      <c r="V48" s="97" t="s">
        <v>38</v>
      </c>
      <c r="W48" s="97" t="s">
        <v>38</v>
      </c>
      <c r="X48" s="97" t="s">
        <v>38</v>
      </c>
      <c r="Y48" s="98" t="s">
        <v>38</v>
      </c>
    </row>
    <row r="49" spans="1:25" s="29" customFormat="1" ht="49.5">
      <c r="A49" s="27" t="s">
        <v>103</v>
      </c>
      <c r="B49" s="35" t="s">
        <v>115</v>
      </c>
      <c r="C49" s="67" t="s">
        <v>151</v>
      </c>
      <c r="D49" s="110" t="s">
        <v>38</v>
      </c>
      <c r="E49" s="94" t="s">
        <v>38</v>
      </c>
      <c r="F49" s="94" t="s">
        <v>38</v>
      </c>
      <c r="G49" s="114" t="s">
        <v>38</v>
      </c>
      <c r="H49" s="118" t="s">
        <v>38</v>
      </c>
      <c r="I49" s="78" t="s">
        <v>38</v>
      </c>
      <c r="J49" s="78">
        <v>0</v>
      </c>
      <c r="K49" s="78">
        <v>1.4</v>
      </c>
      <c r="L49" s="78" t="s">
        <v>38</v>
      </c>
      <c r="M49" s="78" t="s">
        <v>38</v>
      </c>
      <c r="N49" s="106" t="s">
        <v>38</v>
      </c>
      <c r="O49" s="120" t="s">
        <v>38</v>
      </c>
      <c r="P49" s="121" t="s">
        <v>38</v>
      </c>
      <c r="Q49" s="106" t="s">
        <v>38</v>
      </c>
      <c r="R49" s="106" t="s">
        <v>38</v>
      </c>
      <c r="S49" s="106" t="s">
        <v>38</v>
      </c>
      <c r="T49" s="96">
        <v>0</v>
      </c>
      <c r="U49" s="96">
        <v>2</v>
      </c>
      <c r="V49" s="97" t="s">
        <v>38</v>
      </c>
      <c r="W49" s="97" t="s">
        <v>38</v>
      </c>
      <c r="X49" s="97" t="s">
        <v>38</v>
      </c>
      <c r="Y49" s="98" t="s">
        <v>38</v>
      </c>
    </row>
    <row r="50" spans="1:25" s="29" customFormat="1" ht="49.5">
      <c r="A50" s="27" t="s">
        <v>103</v>
      </c>
      <c r="B50" s="28" t="s">
        <v>116</v>
      </c>
      <c r="C50" s="67" t="s">
        <v>152</v>
      </c>
      <c r="D50" s="110" t="s">
        <v>38</v>
      </c>
      <c r="E50" s="94" t="s">
        <v>38</v>
      </c>
      <c r="F50" s="94" t="s">
        <v>38</v>
      </c>
      <c r="G50" s="114" t="s">
        <v>38</v>
      </c>
      <c r="H50" s="118" t="s">
        <v>38</v>
      </c>
      <c r="I50" s="78" t="s">
        <v>38</v>
      </c>
      <c r="J50" s="78">
        <v>0.69</v>
      </c>
      <c r="K50" s="78">
        <v>0.69</v>
      </c>
      <c r="L50" s="78" t="s">
        <v>38</v>
      </c>
      <c r="M50" s="78" t="s">
        <v>38</v>
      </c>
      <c r="N50" s="106" t="s">
        <v>38</v>
      </c>
      <c r="O50" s="120" t="s">
        <v>38</v>
      </c>
      <c r="P50" s="121" t="s">
        <v>38</v>
      </c>
      <c r="Q50" s="106" t="s">
        <v>38</v>
      </c>
      <c r="R50" s="106" t="s">
        <v>38</v>
      </c>
      <c r="S50" s="106" t="s">
        <v>38</v>
      </c>
      <c r="T50" s="96">
        <v>1.913</v>
      </c>
      <c r="U50" s="78">
        <v>1.569</v>
      </c>
      <c r="V50" s="97" t="s">
        <v>38</v>
      </c>
      <c r="W50" s="97" t="s">
        <v>38</v>
      </c>
      <c r="X50" s="97" t="s">
        <v>38</v>
      </c>
      <c r="Y50" s="98" t="s">
        <v>38</v>
      </c>
    </row>
    <row r="51" spans="1:25" s="29" customFormat="1" ht="49.5">
      <c r="A51" s="27" t="s">
        <v>103</v>
      </c>
      <c r="B51" s="28" t="s">
        <v>117</v>
      </c>
      <c r="C51" s="67" t="s">
        <v>153</v>
      </c>
      <c r="D51" s="110" t="s">
        <v>38</v>
      </c>
      <c r="E51" s="94" t="s">
        <v>38</v>
      </c>
      <c r="F51" s="94" t="s">
        <v>38</v>
      </c>
      <c r="G51" s="114" t="s">
        <v>38</v>
      </c>
      <c r="H51" s="118" t="s">
        <v>38</v>
      </c>
      <c r="I51" s="78" t="s">
        <v>38</v>
      </c>
      <c r="J51" s="78">
        <v>0.55</v>
      </c>
      <c r="K51" s="78">
        <v>0.55</v>
      </c>
      <c r="L51" s="78" t="s">
        <v>38</v>
      </c>
      <c r="M51" s="78" t="s">
        <v>38</v>
      </c>
      <c r="N51" s="106" t="s">
        <v>38</v>
      </c>
      <c r="O51" s="120" t="s">
        <v>38</v>
      </c>
      <c r="P51" s="121" t="s">
        <v>38</v>
      </c>
      <c r="Q51" s="106" t="s">
        <v>38</v>
      </c>
      <c r="R51" s="106" t="s">
        <v>38</v>
      </c>
      <c r="S51" s="106" t="s">
        <v>38</v>
      </c>
      <c r="T51" s="96">
        <v>1.525</v>
      </c>
      <c r="U51" s="78">
        <v>1.251</v>
      </c>
      <c r="V51" s="97" t="s">
        <v>38</v>
      </c>
      <c r="W51" s="97" t="s">
        <v>38</v>
      </c>
      <c r="X51" s="97" t="s">
        <v>38</v>
      </c>
      <c r="Y51" s="98" t="s">
        <v>38</v>
      </c>
    </row>
    <row r="52" spans="1:25" s="29" customFormat="1" ht="49.5">
      <c r="A52" s="27" t="s">
        <v>103</v>
      </c>
      <c r="B52" s="28" t="s">
        <v>118</v>
      </c>
      <c r="C52" s="67" t="s">
        <v>154</v>
      </c>
      <c r="D52" s="110" t="s">
        <v>38</v>
      </c>
      <c r="E52" s="94" t="s">
        <v>38</v>
      </c>
      <c r="F52" s="94" t="s">
        <v>38</v>
      </c>
      <c r="G52" s="114" t="s">
        <v>38</v>
      </c>
      <c r="H52" s="118" t="s">
        <v>38</v>
      </c>
      <c r="I52" s="78" t="s">
        <v>38</v>
      </c>
      <c r="J52" s="78">
        <v>1.35</v>
      </c>
      <c r="K52" s="78">
        <v>1.35</v>
      </c>
      <c r="L52" s="78" t="s">
        <v>38</v>
      </c>
      <c r="M52" s="78" t="s">
        <v>38</v>
      </c>
      <c r="N52" s="106" t="s">
        <v>38</v>
      </c>
      <c r="O52" s="120" t="s">
        <v>38</v>
      </c>
      <c r="P52" s="121" t="s">
        <v>38</v>
      </c>
      <c r="Q52" s="106" t="s">
        <v>38</v>
      </c>
      <c r="R52" s="106" t="s">
        <v>38</v>
      </c>
      <c r="S52" s="106" t="s">
        <v>38</v>
      </c>
      <c r="T52" s="96">
        <v>3.743</v>
      </c>
      <c r="U52" s="78">
        <v>3.07</v>
      </c>
      <c r="V52" s="97" t="s">
        <v>38</v>
      </c>
      <c r="W52" s="97" t="s">
        <v>38</v>
      </c>
      <c r="X52" s="97" t="s">
        <v>38</v>
      </c>
      <c r="Y52" s="98" t="s">
        <v>38</v>
      </c>
    </row>
    <row r="53" spans="1:25" s="29" customFormat="1" ht="49.5">
      <c r="A53" s="27" t="s">
        <v>103</v>
      </c>
      <c r="B53" s="28" t="s">
        <v>119</v>
      </c>
      <c r="C53" s="67" t="s">
        <v>155</v>
      </c>
      <c r="D53" s="110" t="s">
        <v>38</v>
      </c>
      <c r="E53" s="94" t="s">
        <v>38</v>
      </c>
      <c r="F53" s="94" t="s">
        <v>38</v>
      </c>
      <c r="G53" s="114" t="s">
        <v>38</v>
      </c>
      <c r="H53" s="118" t="s">
        <v>38</v>
      </c>
      <c r="I53" s="78" t="s">
        <v>38</v>
      </c>
      <c r="J53" s="78">
        <v>0</v>
      </c>
      <c r="K53" s="78">
        <v>2.726</v>
      </c>
      <c r="L53" s="78" t="s">
        <v>38</v>
      </c>
      <c r="M53" s="78" t="s">
        <v>38</v>
      </c>
      <c r="N53" s="106" t="s">
        <v>38</v>
      </c>
      <c r="O53" s="120" t="s">
        <v>38</v>
      </c>
      <c r="P53" s="121" t="s">
        <v>38</v>
      </c>
      <c r="Q53" s="106" t="s">
        <v>38</v>
      </c>
      <c r="R53" s="106" t="s">
        <v>38</v>
      </c>
      <c r="S53" s="106" t="s">
        <v>38</v>
      </c>
      <c r="T53" s="96">
        <v>0</v>
      </c>
      <c r="U53" s="78">
        <v>7.856</v>
      </c>
      <c r="V53" s="97" t="s">
        <v>38</v>
      </c>
      <c r="W53" s="97" t="s">
        <v>38</v>
      </c>
      <c r="X53" s="97" t="s">
        <v>38</v>
      </c>
      <c r="Y53" s="98" t="s">
        <v>38</v>
      </c>
    </row>
    <row r="54" spans="1:25" s="29" customFormat="1" ht="49.5">
      <c r="A54" s="27" t="s">
        <v>103</v>
      </c>
      <c r="B54" s="28" t="s">
        <v>120</v>
      </c>
      <c r="C54" s="67" t="s">
        <v>169</v>
      </c>
      <c r="D54" s="110" t="s">
        <v>38</v>
      </c>
      <c r="E54" s="94" t="s">
        <v>38</v>
      </c>
      <c r="F54" s="94" t="s">
        <v>38</v>
      </c>
      <c r="G54" s="114" t="s">
        <v>38</v>
      </c>
      <c r="H54" s="118" t="s">
        <v>38</v>
      </c>
      <c r="I54" s="78" t="s">
        <v>38</v>
      </c>
      <c r="J54" s="78">
        <v>0</v>
      </c>
      <c r="K54" s="78">
        <v>1.36</v>
      </c>
      <c r="L54" s="78" t="s">
        <v>38</v>
      </c>
      <c r="M54" s="78" t="s">
        <v>38</v>
      </c>
      <c r="N54" s="106" t="s">
        <v>38</v>
      </c>
      <c r="O54" s="120" t="s">
        <v>38</v>
      </c>
      <c r="P54" s="121" t="s">
        <v>38</v>
      </c>
      <c r="Q54" s="106" t="s">
        <v>38</v>
      </c>
      <c r="R54" s="106" t="s">
        <v>38</v>
      </c>
      <c r="S54" s="106" t="s">
        <v>38</v>
      </c>
      <c r="T54" s="96">
        <v>0</v>
      </c>
      <c r="U54" s="78">
        <v>3.195</v>
      </c>
      <c r="V54" s="97" t="s">
        <v>38</v>
      </c>
      <c r="W54" s="97" t="s">
        <v>38</v>
      </c>
      <c r="X54" s="97" t="s">
        <v>38</v>
      </c>
      <c r="Y54" s="98" t="s">
        <v>38</v>
      </c>
    </row>
    <row r="55" spans="1:25" s="29" customFormat="1" ht="49.5">
      <c r="A55" s="27" t="s">
        <v>103</v>
      </c>
      <c r="B55" s="28" t="s">
        <v>121</v>
      </c>
      <c r="C55" s="67" t="s">
        <v>170</v>
      </c>
      <c r="D55" s="110" t="s">
        <v>38</v>
      </c>
      <c r="E55" s="94" t="s">
        <v>38</v>
      </c>
      <c r="F55" s="94" t="s">
        <v>38</v>
      </c>
      <c r="G55" s="114" t="s">
        <v>38</v>
      </c>
      <c r="H55" s="118" t="s">
        <v>38</v>
      </c>
      <c r="I55" s="78" t="s">
        <v>38</v>
      </c>
      <c r="J55" s="78">
        <v>0</v>
      </c>
      <c r="K55" s="78">
        <v>1.16</v>
      </c>
      <c r="L55" s="78" t="s">
        <v>38</v>
      </c>
      <c r="M55" s="78" t="s">
        <v>38</v>
      </c>
      <c r="N55" s="106" t="s">
        <v>38</v>
      </c>
      <c r="O55" s="120" t="s">
        <v>38</v>
      </c>
      <c r="P55" s="121" t="s">
        <v>38</v>
      </c>
      <c r="Q55" s="106" t="s">
        <v>38</v>
      </c>
      <c r="R55" s="106" t="s">
        <v>38</v>
      </c>
      <c r="S55" s="106" t="s">
        <v>38</v>
      </c>
      <c r="T55" s="96">
        <v>0</v>
      </c>
      <c r="U55" s="78">
        <v>0.99</v>
      </c>
      <c r="V55" s="97" t="s">
        <v>38</v>
      </c>
      <c r="W55" s="97" t="s">
        <v>38</v>
      </c>
      <c r="X55" s="97" t="s">
        <v>38</v>
      </c>
      <c r="Y55" s="98" t="s">
        <v>38</v>
      </c>
    </row>
    <row r="56" spans="1:25" s="29" customFormat="1" ht="49.5">
      <c r="A56" s="27" t="s">
        <v>103</v>
      </c>
      <c r="B56" s="28" t="s">
        <v>122</v>
      </c>
      <c r="C56" s="67" t="s">
        <v>171</v>
      </c>
      <c r="D56" s="110" t="s">
        <v>38</v>
      </c>
      <c r="E56" s="94" t="s">
        <v>38</v>
      </c>
      <c r="F56" s="94" t="s">
        <v>38</v>
      </c>
      <c r="G56" s="114" t="s">
        <v>38</v>
      </c>
      <c r="H56" s="118" t="s">
        <v>38</v>
      </c>
      <c r="I56" s="78" t="s">
        <v>38</v>
      </c>
      <c r="J56" s="78">
        <v>0</v>
      </c>
      <c r="K56" s="78">
        <v>2.306</v>
      </c>
      <c r="L56" s="78" t="s">
        <v>38</v>
      </c>
      <c r="M56" s="78" t="s">
        <v>38</v>
      </c>
      <c r="N56" s="106" t="s">
        <v>38</v>
      </c>
      <c r="O56" s="120" t="s">
        <v>38</v>
      </c>
      <c r="P56" s="121" t="s">
        <v>38</v>
      </c>
      <c r="Q56" s="106" t="s">
        <v>38</v>
      </c>
      <c r="R56" s="106" t="s">
        <v>38</v>
      </c>
      <c r="S56" s="106" t="s">
        <v>38</v>
      </c>
      <c r="T56" s="96">
        <v>0</v>
      </c>
      <c r="U56" s="78">
        <v>2.779</v>
      </c>
      <c r="V56" s="97" t="s">
        <v>38</v>
      </c>
      <c r="W56" s="97" t="s">
        <v>38</v>
      </c>
      <c r="X56" s="97" t="s">
        <v>38</v>
      </c>
      <c r="Y56" s="98" t="s">
        <v>38</v>
      </c>
    </row>
    <row r="57" spans="1:25" s="29" customFormat="1" ht="49.5">
      <c r="A57" s="27" t="s">
        <v>103</v>
      </c>
      <c r="B57" s="28" t="s">
        <v>123</v>
      </c>
      <c r="C57" s="67" t="s">
        <v>172</v>
      </c>
      <c r="D57" s="110" t="s">
        <v>38</v>
      </c>
      <c r="E57" s="94" t="s">
        <v>38</v>
      </c>
      <c r="F57" s="94" t="s">
        <v>38</v>
      </c>
      <c r="G57" s="114" t="s">
        <v>38</v>
      </c>
      <c r="H57" s="118" t="s">
        <v>38</v>
      </c>
      <c r="I57" s="78" t="s">
        <v>38</v>
      </c>
      <c r="J57" s="78">
        <v>0</v>
      </c>
      <c r="K57" s="78">
        <v>1.73</v>
      </c>
      <c r="L57" s="78" t="s">
        <v>38</v>
      </c>
      <c r="M57" s="78" t="s">
        <v>38</v>
      </c>
      <c r="N57" s="106" t="s">
        <v>38</v>
      </c>
      <c r="O57" s="120" t="s">
        <v>38</v>
      </c>
      <c r="P57" s="121" t="s">
        <v>38</v>
      </c>
      <c r="Q57" s="106" t="s">
        <v>38</v>
      </c>
      <c r="R57" s="106" t="s">
        <v>38</v>
      </c>
      <c r="S57" s="106" t="s">
        <v>38</v>
      </c>
      <c r="T57" s="96">
        <v>0</v>
      </c>
      <c r="U57" s="78">
        <v>3.593</v>
      </c>
      <c r="V57" s="97" t="s">
        <v>38</v>
      </c>
      <c r="W57" s="97" t="s">
        <v>38</v>
      </c>
      <c r="X57" s="97" t="s">
        <v>38</v>
      </c>
      <c r="Y57" s="98" t="s">
        <v>38</v>
      </c>
    </row>
    <row r="58" spans="1:25" s="29" customFormat="1" ht="49.5">
      <c r="A58" s="27" t="s">
        <v>103</v>
      </c>
      <c r="B58" s="28" t="s">
        <v>124</v>
      </c>
      <c r="C58" s="67" t="s">
        <v>173</v>
      </c>
      <c r="D58" s="110" t="s">
        <v>38</v>
      </c>
      <c r="E58" s="94" t="s">
        <v>38</v>
      </c>
      <c r="F58" s="94" t="s">
        <v>38</v>
      </c>
      <c r="G58" s="114" t="s">
        <v>38</v>
      </c>
      <c r="H58" s="118" t="s">
        <v>38</v>
      </c>
      <c r="I58" s="78" t="s">
        <v>38</v>
      </c>
      <c r="J58" s="78">
        <v>0</v>
      </c>
      <c r="K58" s="78">
        <v>3.935</v>
      </c>
      <c r="L58" s="78" t="s">
        <v>38</v>
      </c>
      <c r="M58" s="78" t="s">
        <v>38</v>
      </c>
      <c r="N58" s="106" t="s">
        <v>38</v>
      </c>
      <c r="O58" s="120" t="s">
        <v>38</v>
      </c>
      <c r="P58" s="121" t="s">
        <v>38</v>
      </c>
      <c r="Q58" s="106" t="s">
        <v>38</v>
      </c>
      <c r="R58" s="106" t="s">
        <v>38</v>
      </c>
      <c r="S58" s="106" t="s">
        <v>38</v>
      </c>
      <c r="T58" s="96">
        <v>0</v>
      </c>
      <c r="U58" s="78">
        <v>2.306</v>
      </c>
      <c r="V58" s="97" t="s">
        <v>38</v>
      </c>
      <c r="W58" s="97" t="s">
        <v>38</v>
      </c>
      <c r="X58" s="97" t="s">
        <v>38</v>
      </c>
      <c r="Y58" s="98" t="s">
        <v>38</v>
      </c>
    </row>
    <row r="59" spans="1:25" s="17" customFormat="1" ht="49.5">
      <c r="A59" s="12" t="s">
        <v>100</v>
      </c>
      <c r="B59" s="51" t="s">
        <v>101</v>
      </c>
      <c r="C59" s="66" t="s">
        <v>38</v>
      </c>
      <c r="D59" s="107">
        <f>D60</f>
        <v>0</v>
      </c>
      <c r="E59" s="86">
        <f aca="true" t="shared" si="10" ref="E59:U59">E60</f>
        <v>0</v>
      </c>
      <c r="F59" s="86">
        <f t="shared" si="10"/>
        <v>0</v>
      </c>
      <c r="G59" s="89">
        <f t="shared" si="10"/>
        <v>0</v>
      </c>
      <c r="H59" s="107">
        <f t="shared" si="10"/>
        <v>0</v>
      </c>
      <c r="I59" s="86">
        <f t="shared" si="10"/>
        <v>0</v>
      </c>
      <c r="J59" s="86">
        <f t="shared" si="10"/>
        <v>0</v>
      </c>
      <c r="K59" s="86">
        <f t="shared" si="10"/>
        <v>0</v>
      </c>
      <c r="L59" s="86">
        <f t="shared" si="10"/>
        <v>0</v>
      </c>
      <c r="M59" s="86">
        <f t="shared" si="10"/>
        <v>0</v>
      </c>
      <c r="N59" s="86" t="str">
        <f t="shared" si="10"/>
        <v>нд</v>
      </c>
      <c r="O59" s="89" t="str">
        <f t="shared" si="10"/>
        <v>нд</v>
      </c>
      <c r="P59" s="107" t="str">
        <f t="shared" si="10"/>
        <v>нд</v>
      </c>
      <c r="Q59" s="86" t="str">
        <f t="shared" si="10"/>
        <v>нд</v>
      </c>
      <c r="R59" s="86" t="str">
        <f t="shared" si="10"/>
        <v>нд</v>
      </c>
      <c r="S59" s="86" t="str">
        <f t="shared" si="10"/>
        <v>нд</v>
      </c>
      <c r="T59" s="86">
        <f t="shared" si="10"/>
        <v>0.477</v>
      </c>
      <c r="U59" s="86">
        <f t="shared" si="10"/>
        <v>0.391</v>
      </c>
      <c r="V59" s="125" t="s">
        <v>38</v>
      </c>
      <c r="W59" s="125" t="s">
        <v>38</v>
      </c>
      <c r="X59" s="125" t="s">
        <v>38</v>
      </c>
      <c r="Y59" s="126" t="s">
        <v>38</v>
      </c>
    </row>
    <row r="60" spans="1:25" s="17" customFormat="1" ht="66">
      <c r="A60" s="12" t="s">
        <v>98</v>
      </c>
      <c r="B60" s="51" t="s">
        <v>99</v>
      </c>
      <c r="C60" s="66" t="s">
        <v>38</v>
      </c>
      <c r="D60" s="107">
        <f>SUM(D61)</f>
        <v>0</v>
      </c>
      <c r="E60" s="86">
        <f aca="true" t="shared" si="11" ref="E60:M60">SUM(E61)</f>
        <v>0</v>
      </c>
      <c r="F60" s="86">
        <f t="shared" si="11"/>
        <v>0</v>
      </c>
      <c r="G60" s="124">
        <f t="shared" si="11"/>
        <v>0</v>
      </c>
      <c r="H60" s="107">
        <f t="shared" si="11"/>
        <v>0</v>
      </c>
      <c r="I60" s="86">
        <f t="shared" si="11"/>
        <v>0</v>
      </c>
      <c r="J60" s="86">
        <f t="shared" si="11"/>
        <v>0</v>
      </c>
      <c r="K60" s="86">
        <f t="shared" si="11"/>
        <v>0</v>
      </c>
      <c r="L60" s="86">
        <f t="shared" si="11"/>
        <v>0</v>
      </c>
      <c r="M60" s="86">
        <f t="shared" si="11"/>
        <v>0</v>
      </c>
      <c r="N60" s="86" t="str">
        <f aca="true" t="shared" si="12" ref="N60:S60">N61</f>
        <v>нд</v>
      </c>
      <c r="O60" s="89" t="str">
        <f t="shared" si="12"/>
        <v>нд</v>
      </c>
      <c r="P60" s="107" t="str">
        <f t="shared" si="12"/>
        <v>нд</v>
      </c>
      <c r="Q60" s="86" t="str">
        <f t="shared" si="12"/>
        <v>нд</v>
      </c>
      <c r="R60" s="86" t="str">
        <f t="shared" si="12"/>
        <v>нд</v>
      </c>
      <c r="S60" s="135" t="str">
        <f t="shared" si="12"/>
        <v>нд</v>
      </c>
      <c r="T60" s="86">
        <f>SUM(T61)</f>
        <v>0.477</v>
      </c>
      <c r="U60" s="124">
        <f>SUM(U61)</f>
        <v>0.391</v>
      </c>
      <c r="V60" s="125" t="s">
        <v>38</v>
      </c>
      <c r="W60" s="125" t="s">
        <v>38</v>
      </c>
      <c r="X60" s="125" t="s">
        <v>38</v>
      </c>
      <c r="Y60" s="126" t="s">
        <v>38</v>
      </c>
    </row>
    <row r="61" spans="1:25" s="31" customFormat="1" ht="66">
      <c r="A61" s="30" t="s">
        <v>69</v>
      </c>
      <c r="B61" s="28" t="s">
        <v>97</v>
      </c>
      <c r="C61" s="67" t="s">
        <v>157</v>
      </c>
      <c r="D61" s="110" t="s">
        <v>38</v>
      </c>
      <c r="E61" s="94" t="s">
        <v>38</v>
      </c>
      <c r="F61" s="94" t="s">
        <v>38</v>
      </c>
      <c r="G61" s="114" t="s">
        <v>38</v>
      </c>
      <c r="H61" s="119" t="s">
        <v>38</v>
      </c>
      <c r="I61" s="97" t="s">
        <v>38</v>
      </c>
      <c r="J61" s="97" t="s">
        <v>38</v>
      </c>
      <c r="K61" s="97" t="s">
        <v>38</v>
      </c>
      <c r="L61" s="97" t="s">
        <v>38</v>
      </c>
      <c r="M61" s="97" t="s">
        <v>38</v>
      </c>
      <c r="N61" s="106" t="s">
        <v>38</v>
      </c>
      <c r="O61" s="120" t="s">
        <v>38</v>
      </c>
      <c r="P61" s="121" t="s">
        <v>38</v>
      </c>
      <c r="Q61" s="106" t="s">
        <v>38</v>
      </c>
      <c r="R61" s="106" t="s">
        <v>38</v>
      </c>
      <c r="S61" s="106" t="s">
        <v>38</v>
      </c>
      <c r="T61" s="96">
        <v>0.477</v>
      </c>
      <c r="U61" s="78">
        <v>0.391</v>
      </c>
      <c r="V61" s="97" t="s">
        <v>38</v>
      </c>
      <c r="W61" s="97" t="s">
        <v>38</v>
      </c>
      <c r="X61" s="97" t="s">
        <v>38</v>
      </c>
      <c r="Y61" s="98" t="s">
        <v>38</v>
      </c>
    </row>
    <row r="62" spans="1:25" s="24" customFormat="1" ht="49.5">
      <c r="A62" s="20" t="s">
        <v>56</v>
      </c>
      <c r="B62" s="19" t="s">
        <v>57</v>
      </c>
      <c r="C62" s="71" t="s">
        <v>38</v>
      </c>
      <c r="D62" s="107">
        <f>SUM(D63:D65)</f>
        <v>0</v>
      </c>
      <c r="E62" s="86">
        <f aca="true" t="shared" si="13" ref="E62:U62">SUM(E63:E65)</f>
        <v>0</v>
      </c>
      <c r="F62" s="86">
        <f t="shared" si="13"/>
        <v>4.92</v>
      </c>
      <c r="G62" s="89">
        <f t="shared" si="13"/>
        <v>0</v>
      </c>
      <c r="H62" s="107">
        <f t="shared" si="13"/>
        <v>0</v>
      </c>
      <c r="I62" s="86">
        <f t="shared" si="13"/>
        <v>0</v>
      </c>
      <c r="J62" s="86">
        <f t="shared" si="13"/>
        <v>0</v>
      </c>
      <c r="K62" s="86">
        <f t="shared" si="13"/>
        <v>0</v>
      </c>
      <c r="L62" s="86">
        <f t="shared" si="13"/>
        <v>0</v>
      </c>
      <c r="M62" s="86">
        <f t="shared" si="13"/>
        <v>0</v>
      </c>
      <c r="N62" s="86">
        <f t="shared" si="13"/>
        <v>0</v>
      </c>
      <c r="O62" s="89">
        <f t="shared" si="13"/>
        <v>0</v>
      </c>
      <c r="P62" s="107">
        <f t="shared" si="13"/>
        <v>0</v>
      </c>
      <c r="Q62" s="86">
        <f t="shared" si="13"/>
        <v>0</v>
      </c>
      <c r="R62" s="86">
        <f t="shared" si="13"/>
        <v>0</v>
      </c>
      <c r="S62" s="86">
        <f t="shared" si="13"/>
        <v>0</v>
      </c>
      <c r="T62" s="86">
        <f t="shared" si="13"/>
        <v>54.505</v>
      </c>
      <c r="U62" s="86">
        <f t="shared" si="13"/>
        <v>0</v>
      </c>
      <c r="V62" s="125" t="s">
        <v>38</v>
      </c>
      <c r="W62" s="125" t="s">
        <v>38</v>
      </c>
      <c r="X62" s="125" t="s">
        <v>38</v>
      </c>
      <c r="Y62" s="126" t="s">
        <v>38</v>
      </c>
    </row>
    <row r="63" spans="1:25" s="31" customFormat="1" ht="82.5">
      <c r="A63" s="44" t="s">
        <v>56</v>
      </c>
      <c r="B63" s="72" t="s">
        <v>104</v>
      </c>
      <c r="C63" s="70" t="s">
        <v>156</v>
      </c>
      <c r="D63" s="110" t="s">
        <v>38</v>
      </c>
      <c r="E63" s="94" t="s">
        <v>38</v>
      </c>
      <c r="F63" s="78">
        <v>4.92</v>
      </c>
      <c r="G63" s="95">
        <v>0</v>
      </c>
      <c r="H63" s="119" t="s">
        <v>38</v>
      </c>
      <c r="I63" s="97" t="s">
        <v>38</v>
      </c>
      <c r="J63" s="97" t="s">
        <v>38</v>
      </c>
      <c r="K63" s="97" t="s">
        <v>38</v>
      </c>
      <c r="L63" s="97" t="s">
        <v>38</v>
      </c>
      <c r="M63" s="97" t="s">
        <v>38</v>
      </c>
      <c r="N63" s="106" t="s">
        <v>38</v>
      </c>
      <c r="O63" s="120" t="s">
        <v>38</v>
      </c>
      <c r="P63" s="121" t="s">
        <v>38</v>
      </c>
      <c r="Q63" s="106" t="s">
        <v>38</v>
      </c>
      <c r="R63" s="106" t="s">
        <v>38</v>
      </c>
      <c r="S63" s="106" t="s">
        <v>38</v>
      </c>
      <c r="T63" s="96">
        <v>23.984</v>
      </c>
      <c r="U63" s="78">
        <v>0</v>
      </c>
      <c r="V63" s="97" t="s">
        <v>38</v>
      </c>
      <c r="W63" s="97" t="s">
        <v>38</v>
      </c>
      <c r="X63" s="97" t="s">
        <v>38</v>
      </c>
      <c r="Y63" s="98" t="s">
        <v>38</v>
      </c>
    </row>
    <row r="64" spans="1:25" s="45" customFormat="1" ht="49.5">
      <c r="A64" s="44" t="s">
        <v>56</v>
      </c>
      <c r="B64" s="42" t="s">
        <v>125</v>
      </c>
      <c r="C64" s="70" t="s">
        <v>164</v>
      </c>
      <c r="D64" s="110" t="s">
        <v>38</v>
      </c>
      <c r="E64" s="94" t="s">
        <v>38</v>
      </c>
      <c r="F64" s="94" t="s">
        <v>38</v>
      </c>
      <c r="G64" s="114" t="s">
        <v>38</v>
      </c>
      <c r="H64" s="119" t="s">
        <v>38</v>
      </c>
      <c r="I64" s="97" t="s">
        <v>38</v>
      </c>
      <c r="J64" s="97" t="s">
        <v>38</v>
      </c>
      <c r="K64" s="97" t="s">
        <v>38</v>
      </c>
      <c r="L64" s="97" t="s">
        <v>38</v>
      </c>
      <c r="M64" s="97" t="s">
        <v>38</v>
      </c>
      <c r="N64" s="106" t="s">
        <v>38</v>
      </c>
      <c r="O64" s="120" t="s">
        <v>38</v>
      </c>
      <c r="P64" s="121" t="s">
        <v>38</v>
      </c>
      <c r="Q64" s="106" t="s">
        <v>38</v>
      </c>
      <c r="R64" s="106" t="s">
        <v>38</v>
      </c>
      <c r="S64" s="106" t="s">
        <v>38</v>
      </c>
      <c r="T64" s="99">
        <v>28.936</v>
      </c>
      <c r="U64" s="97">
        <v>0</v>
      </c>
      <c r="V64" s="97" t="s">
        <v>38</v>
      </c>
      <c r="W64" s="97" t="s">
        <v>38</v>
      </c>
      <c r="X64" s="97" t="s">
        <v>38</v>
      </c>
      <c r="Y64" s="98" t="s">
        <v>38</v>
      </c>
    </row>
    <row r="65" spans="1:25" s="31" customFormat="1" ht="66">
      <c r="A65" s="44" t="s">
        <v>56</v>
      </c>
      <c r="B65" s="42" t="s">
        <v>179</v>
      </c>
      <c r="C65" s="70" t="s">
        <v>174</v>
      </c>
      <c r="D65" s="110" t="s">
        <v>38</v>
      </c>
      <c r="E65" s="94" t="s">
        <v>38</v>
      </c>
      <c r="F65" s="94" t="s">
        <v>38</v>
      </c>
      <c r="G65" s="114" t="s">
        <v>38</v>
      </c>
      <c r="H65" s="119" t="s">
        <v>38</v>
      </c>
      <c r="I65" s="97" t="s">
        <v>38</v>
      </c>
      <c r="J65" s="97" t="s">
        <v>38</v>
      </c>
      <c r="K65" s="97" t="s">
        <v>38</v>
      </c>
      <c r="L65" s="97" t="s">
        <v>38</v>
      </c>
      <c r="M65" s="97" t="s">
        <v>38</v>
      </c>
      <c r="N65" s="106" t="s">
        <v>38</v>
      </c>
      <c r="O65" s="120" t="s">
        <v>38</v>
      </c>
      <c r="P65" s="121" t="s">
        <v>38</v>
      </c>
      <c r="Q65" s="106" t="s">
        <v>38</v>
      </c>
      <c r="R65" s="106" t="s">
        <v>38</v>
      </c>
      <c r="S65" s="106" t="s">
        <v>38</v>
      </c>
      <c r="T65" s="99">
        <v>1.585</v>
      </c>
      <c r="U65" s="97">
        <v>0</v>
      </c>
      <c r="V65" s="97" t="s">
        <v>38</v>
      </c>
      <c r="W65" s="97" t="s">
        <v>38</v>
      </c>
      <c r="X65" s="97" t="s">
        <v>38</v>
      </c>
      <c r="Y65" s="98" t="s">
        <v>38</v>
      </c>
    </row>
    <row r="66" spans="1:25" s="24" customFormat="1" ht="33" hidden="1">
      <c r="A66" s="30" t="s">
        <v>56</v>
      </c>
      <c r="B66" s="36" t="s">
        <v>158</v>
      </c>
      <c r="C66" s="67" t="s">
        <v>159</v>
      </c>
      <c r="D66" s="111"/>
      <c r="E66" s="100"/>
      <c r="F66" s="100"/>
      <c r="G66" s="115"/>
      <c r="H66" s="111"/>
      <c r="I66" s="100"/>
      <c r="J66" s="100"/>
      <c r="K66" s="100"/>
      <c r="L66" s="100"/>
      <c r="M66" s="100"/>
      <c r="N66" s="100"/>
      <c r="O66" s="115"/>
      <c r="P66" s="122"/>
      <c r="Q66" s="100"/>
      <c r="R66" s="100"/>
      <c r="S66" s="100"/>
      <c r="T66" s="100"/>
      <c r="U66" s="100"/>
      <c r="V66" s="100"/>
      <c r="W66" s="100"/>
      <c r="X66" s="100"/>
      <c r="Y66" s="101"/>
    </row>
    <row r="67" spans="1:25" s="24" customFormat="1" ht="33">
      <c r="A67" s="90" t="s">
        <v>36</v>
      </c>
      <c r="B67" s="91" t="s">
        <v>83</v>
      </c>
      <c r="C67" s="65" t="s">
        <v>38</v>
      </c>
      <c r="D67" s="108">
        <f>D68</f>
        <v>0.25</v>
      </c>
      <c r="E67" s="92">
        <f aca="true" t="shared" si="14" ref="E67:U67">E68</f>
        <v>0.25</v>
      </c>
      <c r="F67" s="92">
        <f t="shared" si="14"/>
        <v>0</v>
      </c>
      <c r="G67" s="93">
        <f t="shared" si="14"/>
        <v>0</v>
      </c>
      <c r="H67" s="108">
        <f t="shared" si="14"/>
        <v>0</v>
      </c>
      <c r="I67" s="92">
        <f t="shared" si="14"/>
        <v>1.19</v>
      </c>
      <c r="J67" s="92">
        <f t="shared" si="14"/>
        <v>4.5</v>
      </c>
      <c r="K67" s="92">
        <f t="shared" si="14"/>
        <v>17.2</v>
      </c>
      <c r="L67" s="92">
        <f t="shared" si="14"/>
        <v>0</v>
      </c>
      <c r="M67" s="92">
        <f t="shared" si="14"/>
        <v>0</v>
      </c>
      <c r="N67" s="92" t="str">
        <f t="shared" si="14"/>
        <v>нд</v>
      </c>
      <c r="O67" s="93" t="str">
        <f t="shared" si="14"/>
        <v>нд</v>
      </c>
      <c r="P67" s="108" t="str">
        <f t="shared" si="14"/>
        <v>нд</v>
      </c>
      <c r="Q67" s="92" t="str">
        <f t="shared" si="14"/>
        <v>нд</v>
      </c>
      <c r="R67" s="92" t="str">
        <f t="shared" si="14"/>
        <v>нд</v>
      </c>
      <c r="S67" s="92" t="str">
        <f t="shared" si="14"/>
        <v>нд</v>
      </c>
      <c r="T67" s="92">
        <f t="shared" si="14"/>
        <v>14.994</v>
      </c>
      <c r="U67" s="92">
        <f t="shared" si="14"/>
        <v>28.397000000000002</v>
      </c>
      <c r="V67" s="92" t="s">
        <v>38</v>
      </c>
      <c r="W67" s="92" t="s">
        <v>38</v>
      </c>
      <c r="X67" s="92" t="s">
        <v>38</v>
      </c>
      <c r="Y67" s="93" t="s">
        <v>38</v>
      </c>
    </row>
    <row r="68" spans="1:25" s="24" customFormat="1" ht="49.5">
      <c r="A68" s="26" t="s">
        <v>63</v>
      </c>
      <c r="B68" s="51" t="s">
        <v>60</v>
      </c>
      <c r="C68" s="64" t="s">
        <v>38</v>
      </c>
      <c r="D68" s="111">
        <f>D69+D73</f>
        <v>0.25</v>
      </c>
      <c r="E68" s="100">
        <f aca="true" t="shared" si="15" ref="E68:U68">E69+E73</f>
        <v>0.25</v>
      </c>
      <c r="F68" s="100">
        <f t="shared" si="15"/>
        <v>0</v>
      </c>
      <c r="G68" s="101">
        <f t="shared" si="15"/>
        <v>0</v>
      </c>
      <c r="H68" s="111">
        <f t="shared" si="15"/>
        <v>0</v>
      </c>
      <c r="I68" s="100">
        <f t="shared" si="15"/>
        <v>1.19</v>
      </c>
      <c r="J68" s="100">
        <f t="shared" si="15"/>
        <v>4.5</v>
      </c>
      <c r="K68" s="100">
        <f t="shared" si="15"/>
        <v>17.2</v>
      </c>
      <c r="L68" s="100">
        <f t="shared" si="15"/>
        <v>0</v>
      </c>
      <c r="M68" s="100">
        <f t="shared" si="15"/>
        <v>0</v>
      </c>
      <c r="N68" s="86" t="s">
        <v>38</v>
      </c>
      <c r="O68" s="124" t="s">
        <v>38</v>
      </c>
      <c r="P68" s="107" t="s">
        <v>38</v>
      </c>
      <c r="Q68" s="86" t="s">
        <v>38</v>
      </c>
      <c r="R68" s="86" t="s">
        <v>38</v>
      </c>
      <c r="S68" s="86" t="s">
        <v>38</v>
      </c>
      <c r="T68" s="100">
        <f t="shared" si="15"/>
        <v>14.994</v>
      </c>
      <c r="U68" s="100">
        <f t="shared" si="15"/>
        <v>28.397000000000002</v>
      </c>
      <c r="V68" s="100" t="s">
        <v>38</v>
      </c>
      <c r="W68" s="100" t="s">
        <v>38</v>
      </c>
      <c r="X68" s="100" t="s">
        <v>38</v>
      </c>
      <c r="Y68" s="101" t="s">
        <v>38</v>
      </c>
    </row>
    <row r="69" spans="1:25" s="24" customFormat="1" ht="82.5">
      <c r="A69" s="26" t="s">
        <v>64</v>
      </c>
      <c r="B69" s="41" t="s">
        <v>61</v>
      </c>
      <c r="C69" s="73" t="s">
        <v>38</v>
      </c>
      <c r="D69" s="111">
        <f>D70</f>
        <v>0.25</v>
      </c>
      <c r="E69" s="100">
        <f aca="true" t="shared" si="16" ref="E69:U69">E70</f>
        <v>0.25</v>
      </c>
      <c r="F69" s="100">
        <f t="shared" si="16"/>
        <v>0</v>
      </c>
      <c r="G69" s="101">
        <f t="shared" si="16"/>
        <v>0</v>
      </c>
      <c r="H69" s="111">
        <f t="shared" si="16"/>
        <v>0</v>
      </c>
      <c r="I69" s="100">
        <f t="shared" si="16"/>
        <v>1.19</v>
      </c>
      <c r="J69" s="100">
        <f t="shared" si="16"/>
        <v>0</v>
      </c>
      <c r="K69" s="100">
        <f t="shared" si="16"/>
        <v>0</v>
      </c>
      <c r="L69" s="100">
        <f t="shared" si="16"/>
        <v>0</v>
      </c>
      <c r="M69" s="100">
        <f t="shared" si="16"/>
        <v>0</v>
      </c>
      <c r="N69" s="86" t="s">
        <v>38</v>
      </c>
      <c r="O69" s="124" t="s">
        <v>38</v>
      </c>
      <c r="P69" s="107" t="s">
        <v>38</v>
      </c>
      <c r="Q69" s="86" t="s">
        <v>38</v>
      </c>
      <c r="R69" s="86" t="s">
        <v>38</v>
      </c>
      <c r="S69" s="86" t="s">
        <v>38</v>
      </c>
      <c r="T69" s="100">
        <f t="shared" si="16"/>
        <v>0.576</v>
      </c>
      <c r="U69" s="100">
        <f t="shared" si="16"/>
        <v>2.072</v>
      </c>
      <c r="V69" s="100" t="s">
        <v>38</v>
      </c>
      <c r="W69" s="100" t="s">
        <v>38</v>
      </c>
      <c r="X69" s="100" t="s">
        <v>38</v>
      </c>
      <c r="Y69" s="101" t="s">
        <v>38</v>
      </c>
    </row>
    <row r="70" spans="1:25" s="31" customFormat="1" ht="49.5">
      <c r="A70" s="26" t="s">
        <v>65</v>
      </c>
      <c r="B70" s="41" t="s">
        <v>62</v>
      </c>
      <c r="C70" s="73" t="s">
        <v>38</v>
      </c>
      <c r="D70" s="111">
        <f>SUM(D71:D72)</f>
        <v>0.25</v>
      </c>
      <c r="E70" s="100">
        <f aca="true" t="shared" si="17" ref="E70:U70">SUM(E71:E72)</f>
        <v>0.25</v>
      </c>
      <c r="F70" s="100">
        <f t="shared" si="17"/>
        <v>0</v>
      </c>
      <c r="G70" s="101">
        <f t="shared" si="17"/>
        <v>0</v>
      </c>
      <c r="H70" s="111">
        <f t="shared" si="17"/>
        <v>0</v>
      </c>
      <c r="I70" s="100">
        <f t="shared" si="17"/>
        <v>1.19</v>
      </c>
      <c r="J70" s="100">
        <f t="shared" si="17"/>
        <v>0</v>
      </c>
      <c r="K70" s="100">
        <f t="shared" si="17"/>
        <v>0</v>
      </c>
      <c r="L70" s="100">
        <f t="shared" si="17"/>
        <v>0</v>
      </c>
      <c r="M70" s="100">
        <f t="shared" si="17"/>
        <v>0</v>
      </c>
      <c r="N70" s="86" t="s">
        <v>38</v>
      </c>
      <c r="O70" s="124" t="s">
        <v>38</v>
      </c>
      <c r="P70" s="107" t="s">
        <v>38</v>
      </c>
      <c r="Q70" s="86" t="s">
        <v>38</v>
      </c>
      <c r="R70" s="86" t="s">
        <v>38</v>
      </c>
      <c r="S70" s="86" t="s">
        <v>38</v>
      </c>
      <c r="T70" s="100">
        <f t="shared" si="17"/>
        <v>0.576</v>
      </c>
      <c r="U70" s="100">
        <f t="shared" si="17"/>
        <v>2.072</v>
      </c>
      <c r="V70" s="100" t="s">
        <v>38</v>
      </c>
      <c r="W70" s="100" t="s">
        <v>38</v>
      </c>
      <c r="X70" s="100" t="s">
        <v>38</v>
      </c>
      <c r="Y70" s="101" t="s">
        <v>38</v>
      </c>
    </row>
    <row r="71" spans="1:25" s="31" customFormat="1" ht="66">
      <c r="A71" s="74" t="s">
        <v>65</v>
      </c>
      <c r="B71" s="32" t="s">
        <v>68</v>
      </c>
      <c r="C71" s="75" t="s">
        <v>160</v>
      </c>
      <c r="D71" s="112">
        <v>0.25</v>
      </c>
      <c r="E71" s="102">
        <v>0.25</v>
      </c>
      <c r="F71" s="102" t="s">
        <v>38</v>
      </c>
      <c r="G71" s="116" t="s">
        <v>38</v>
      </c>
      <c r="H71" s="119" t="s">
        <v>38</v>
      </c>
      <c r="I71" s="97" t="s">
        <v>38</v>
      </c>
      <c r="J71" s="97" t="s">
        <v>38</v>
      </c>
      <c r="K71" s="97" t="s">
        <v>38</v>
      </c>
      <c r="L71" s="97" t="s">
        <v>38</v>
      </c>
      <c r="M71" s="97" t="s">
        <v>38</v>
      </c>
      <c r="N71" s="106" t="s">
        <v>38</v>
      </c>
      <c r="O71" s="120" t="s">
        <v>38</v>
      </c>
      <c r="P71" s="121" t="s">
        <v>38</v>
      </c>
      <c r="Q71" s="106" t="s">
        <v>38</v>
      </c>
      <c r="R71" s="106" t="s">
        <v>38</v>
      </c>
      <c r="S71" s="106" t="s">
        <v>38</v>
      </c>
      <c r="T71" s="99">
        <v>0.576</v>
      </c>
      <c r="U71" s="97">
        <v>0.472</v>
      </c>
      <c r="V71" s="97" t="s">
        <v>38</v>
      </c>
      <c r="W71" s="97" t="s">
        <v>38</v>
      </c>
      <c r="X71" s="97" t="s">
        <v>38</v>
      </c>
      <c r="Y71" s="98" t="s">
        <v>38</v>
      </c>
    </row>
    <row r="72" spans="1:25" s="24" customFormat="1" ht="59.25" customHeight="1">
      <c r="A72" s="74" t="s">
        <v>65</v>
      </c>
      <c r="B72" s="28" t="s">
        <v>133</v>
      </c>
      <c r="C72" s="75" t="s">
        <v>161</v>
      </c>
      <c r="D72" s="112" t="s">
        <v>38</v>
      </c>
      <c r="E72" s="102" t="s">
        <v>38</v>
      </c>
      <c r="F72" s="102" t="s">
        <v>38</v>
      </c>
      <c r="G72" s="116" t="s">
        <v>38</v>
      </c>
      <c r="H72" s="112">
        <v>0</v>
      </c>
      <c r="I72" s="102">
        <v>1.19</v>
      </c>
      <c r="J72" s="97" t="s">
        <v>38</v>
      </c>
      <c r="K72" s="97" t="s">
        <v>38</v>
      </c>
      <c r="L72" s="97" t="s">
        <v>38</v>
      </c>
      <c r="M72" s="97" t="s">
        <v>38</v>
      </c>
      <c r="N72" s="106" t="s">
        <v>38</v>
      </c>
      <c r="O72" s="120" t="s">
        <v>38</v>
      </c>
      <c r="P72" s="121" t="s">
        <v>38</v>
      </c>
      <c r="Q72" s="106" t="s">
        <v>38</v>
      </c>
      <c r="R72" s="106" t="s">
        <v>38</v>
      </c>
      <c r="S72" s="106" t="s">
        <v>38</v>
      </c>
      <c r="T72" s="99">
        <v>0</v>
      </c>
      <c r="U72" s="99">
        <v>1.6</v>
      </c>
      <c r="V72" s="97" t="s">
        <v>38</v>
      </c>
      <c r="W72" s="97" t="s">
        <v>38</v>
      </c>
      <c r="X72" s="97" t="s">
        <v>38</v>
      </c>
      <c r="Y72" s="98" t="s">
        <v>38</v>
      </c>
    </row>
    <row r="73" spans="1:25" s="24" customFormat="1" ht="66">
      <c r="A73" s="26" t="s">
        <v>59</v>
      </c>
      <c r="B73" s="49" t="s">
        <v>54</v>
      </c>
      <c r="C73" s="73" t="s">
        <v>38</v>
      </c>
      <c r="D73" s="111">
        <f>D74</f>
        <v>0</v>
      </c>
      <c r="E73" s="100">
        <f aca="true" t="shared" si="18" ref="E73:U73">E74</f>
        <v>0</v>
      </c>
      <c r="F73" s="100">
        <f t="shared" si="18"/>
        <v>0</v>
      </c>
      <c r="G73" s="101">
        <f t="shared" si="18"/>
        <v>0</v>
      </c>
      <c r="H73" s="111">
        <f t="shared" si="18"/>
        <v>0</v>
      </c>
      <c r="I73" s="100">
        <f t="shared" si="18"/>
        <v>0</v>
      </c>
      <c r="J73" s="100">
        <f t="shared" si="18"/>
        <v>4.5</v>
      </c>
      <c r="K73" s="100">
        <f t="shared" si="18"/>
        <v>17.2</v>
      </c>
      <c r="L73" s="100">
        <f t="shared" si="18"/>
        <v>0</v>
      </c>
      <c r="M73" s="100">
        <f t="shared" si="18"/>
        <v>0</v>
      </c>
      <c r="N73" s="100" t="str">
        <f t="shared" si="18"/>
        <v>нд</v>
      </c>
      <c r="O73" s="101" t="str">
        <f t="shared" si="18"/>
        <v>нд</v>
      </c>
      <c r="P73" s="111" t="str">
        <f t="shared" si="18"/>
        <v>нд</v>
      </c>
      <c r="Q73" s="100" t="str">
        <f t="shared" si="18"/>
        <v>нд</v>
      </c>
      <c r="R73" s="100" t="str">
        <f t="shared" si="18"/>
        <v>нд</v>
      </c>
      <c r="S73" s="100" t="str">
        <f t="shared" si="18"/>
        <v>нд</v>
      </c>
      <c r="T73" s="100">
        <f t="shared" si="18"/>
        <v>14.418</v>
      </c>
      <c r="U73" s="100">
        <f t="shared" si="18"/>
        <v>26.325000000000003</v>
      </c>
      <c r="V73" s="100" t="s">
        <v>38</v>
      </c>
      <c r="W73" s="100" t="s">
        <v>38</v>
      </c>
      <c r="X73" s="100" t="s">
        <v>38</v>
      </c>
      <c r="Y73" s="101" t="s">
        <v>38</v>
      </c>
    </row>
    <row r="74" spans="1:25" s="24" customFormat="1" ht="49.5">
      <c r="A74" s="26" t="s">
        <v>66</v>
      </c>
      <c r="B74" s="49" t="s">
        <v>55</v>
      </c>
      <c r="C74" s="73" t="s">
        <v>38</v>
      </c>
      <c r="D74" s="111">
        <f>SUM(D75:D77)</f>
        <v>0</v>
      </c>
      <c r="E74" s="100">
        <f aca="true" t="shared" si="19" ref="E74:U74">SUM(E75:E77)</f>
        <v>0</v>
      </c>
      <c r="F74" s="100">
        <f t="shared" si="19"/>
        <v>0</v>
      </c>
      <c r="G74" s="101">
        <f t="shared" si="19"/>
        <v>0</v>
      </c>
      <c r="H74" s="111">
        <f t="shared" si="19"/>
        <v>0</v>
      </c>
      <c r="I74" s="100">
        <f t="shared" si="19"/>
        <v>0</v>
      </c>
      <c r="J74" s="100">
        <f t="shared" si="19"/>
        <v>4.5</v>
      </c>
      <c r="K74" s="100">
        <f t="shared" si="19"/>
        <v>17.2</v>
      </c>
      <c r="L74" s="100">
        <f t="shared" si="19"/>
        <v>0</v>
      </c>
      <c r="M74" s="100">
        <f t="shared" si="19"/>
        <v>0</v>
      </c>
      <c r="N74" s="86" t="s">
        <v>38</v>
      </c>
      <c r="O74" s="124" t="s">
        <v>38</v>
      </c>
      <c r="P74" s="107" t="s">
        <v>38</v>
      </c>
      <c r="Q74" s="86" t="s">
        <v>38</v>
      </c>
      <c r="R74" s="86" t="s">
        <v>38</v>
      </c>
      <c r="S74" s="86" t="s">
        <v>38</v>
      </c>
      <c r="T74" s="100">
        <f t="shared" si="19"/>
        <v>14.418</v>
      </c>
      <c r="U74" s="100">
        <f t="shared" si="19"/>
        <v>26.325000000000003</v>
      </c>
      <c r="V74" s="100" t="s">
        <v>38</v>
      </c>
      <c r="W74" s="100" t="s">
        <v>38</v>
      </c>
      <c r="X74" s="100" t="s">
        <v>38</v>
      </c>
      <c r="Y74" s="101" t="s">
        <v>38</v>
      </c>
    </row>
    <row r="75" spans="1:25" s="24" customFormat="1" ht="82.5">
      <c r="A75" s="74" t="s">
        <v>126</v>
      </c>
      <c r="B75" s="28" t="s">
        <v>127</v>
      </c>
      <c r="C75" s="75" t="s">
        <v>165</v>
      </c>
      <c r="D75" s="112" t="s">
        <v>38</v>
      </c>
      <c r="E75" s="102" t="s">
        <v>38</v>
      </c>
      <c r="F75" s="102" t="s">
        <v>38</v>
      </c>
      <c r="G75" s="116" t="s">
        <v>38</v>
      </c>
      <c r="H75" s="112" t="s">
        <v>38</v>
      </c>
      <c r="I75" s="102" t="s">
        <v>38</v>
      </c>
      <c r="J75" s="102">
        <v>0</v>
      </c>
      <c r="K75" s="102">
        <v>12.7</v>
      </c>
      <c r="L75" s="102" t="s">
        <v>38</v>
      </c>
      <c r="M75" s="102" t="s">
        <v>38</v>
      </c>
      <c r="N75" s="106" t="s">
        <v>38</v>
      </c>
      <c r="O75" s="120" t="s">
        <v>38</v>
      </c>
      <c r="P75" s="121" t="s">
        <v>38</v>
      </c>
      <c r="Q75" s="106" t="s">
        <v>38</v>
      </c>
      <c r="R75" s="106" t="s">
        <v>38</v>
      </c>
      <c r="S75" s="106" t="s">
        <v>38</v>
      </c>
      <c r="T75" s="99">
        <v>0</v>
      </c>
      <c r="U75" s="99">
        <v>14.5</v>
      </c>
      <c r="V75" s="97" t="s">
        <v>38</v>
      </c>
      <c r="W75" s="97" t="s">
        <v>38</v>
      </c>
      <c r="X75" s="97" t="s">
        <v>38</v>
      </c>
      <c r="Y75" s="98" t="s">
        <v>38</v>
      </c>
    </row>
    <row r="76" spans="1:25" s="48" customFormat="1" ht="66">
      <c r="A76" s="74" t="s">
        <v>126</v>
      </c>
      <c r="B76" s="28" t="s">
        <v>128</v>
      </c>
      <c r="C76" s="75" t="s">
        <v>162</v>
      </c>
      <c r="D76" s="112" t="s">
        <v>38</v>
      </c>
      <c r="E76" s="102" t="s">
        <v>38</v>
      </c>
      <c r="F76" s="102" t="s">
        <v>38</v>
      </c>
      <c r="G76" s="116" t="s">
        <v>38</v>
      </c>
      <c r="H76" s="112" t="s">
        <v>38</v>
      </c>
      <c r="I76" s="102" t="s">
        <v>38</v>
      </c>
      <c r="J76" s="102" t="s">
        <v>38</v>
      </c>
      <c r="K76" s="102" t="s">
        <v>38</v>
      </c>
      <c r="L76" s="102" t="s">
        <v>38</v>
      </c>
      <c r="M76" s="102" t="s">
        <v>38</v>
      </c>
      <c r="N76" s="106" t="s">
        <v>38</v>
      </c>
      <c r="O76" s="120" t="s">
        <v>38</v>
      </c>
      <c r="P76" s="121" t="s">
        <v>38</v>
      </c>
      <c r="Q76" s="106" t="s">
        <v>38</v>
      </c>
      <c r="R76" s="106" t="s">
        <v>38</v>
      </c>
      <c r="S76" s="106" t="s">
        <v>38</v>
      </c>
      <c r="T76" s="99">
        <v>3.741</v>
      </c>
      <c r="U76" s="99">
        <v>3.068</v>
      </c>
      <c r="V76" s="97" t="s">
        <v>38</v>
      </c>
      <c r="W76" s="97" t="s">
        <v>38</v>
      </c>
      <c r="X76" s="97" t="s">
        <v>38</v>
      </c>
      <c r="Y76" s="98" t="s">
        <v>38</v>
      </c>
    </row>
    <row r="77" spans="1:25" s="82" customFormat="1" ht="81" customHeight="1">
      <c r="A77" s="74" t="s">
        <v>126</v>
      </c>
      <c r="B77" s="76" t="s">
        <v>178</v>
      </c>
      <c r="C77" s="77" t="s">
        <v>166</v>
      </c>
      <c r="D77" s="112" t="s">
        <v>38</v>
      </c>
      <c r="E77" s="102" t="s">
        <v>38</v>
      </c>
      <c r="F77" s="102" t="s">
        <v>38</v>
      </c>
      <c r="G77" s="116" t="s">
        <v>38</v>
      </c>
      <c r="H77" s="112" t="s">
        <v>38</v>
      </c>
      <c r="I77" s="102" t="s">
        <v>38</v>
      </c>
      <c r="J77" s="102">
        <v>4.5</v>
      </c>
      <c r="K77" s="102">
        <v>4.5</v>
      </c>
      <c r="L77" s="102" t="s">
        <v>38</v>
      </c>
      <c r="M77" s="102" t="s">
        <v>38</v>
      </c>
      <c r="N77" s="106" t="s">
        <v>38</v>
      </c>
      <c r="O77" s="120" t="s">
        <v>38</v>
      </c>
      <c r="P77" s="121" t="s">
        <v>38</v>
      </c>
      <c r="Q77" s="106" t="s">
        <v>38</v>
      </c>
      <c r="R77" s="106" t="s">
        <v>38</v>
      </c>
      <c r="S77" s="106" t="s">
        <v>38</v>
      </c>
      <c r="T77" s="99">
        <v>10.677</v>
      </c>
      <c r="U77" s="99">
        <v>8.757</v>
      </c>
      <c r="V77" s="97" t="s">
        <v>38</v>
      </c>
      <c r="W77" s="97" t="s">
        <v>38</v>
      </c>
      <c r="X77" s="97" t="s">
        <v>38</v>
      </c>
      <c r="Y77" s="98" t="s">
        <v>38</v>
      </c>
    </row>
    <row r="78" spans="1:25" s="24" customFormat="1" ht="33">
      <c r="A78" s="90" t="s">
        <v>58</v>
      </c>
      <c r="B78" s="91" t="s">
        <v>84</v>
      </c>
      <c r="C78" s="65" t="s">
        <v>38</v>
      </c>
      <c r="D78" s="108">
        <f>D79+D84</f>
        <v>0.5</v>
      </c>
      <c r="E78" s="92">
        <f aca="true" t="shared" si="20" ref="E78:U78">E79+E84</f>
        <v>0</v>
      </c>
      <c r="F78" s="92">
        <f t="shared" si="20"/>
        <v>0</v>
      </c>
      <c r="G78" s="93">
        <f t="shared" si="20"/>
        <v>0.4</v>
      </c>
      <c r="H78" s="108">
        <f t="shared" si="20"/>
        <v>0</v>
      </c>
      <c r="I78" s="92">
        <f t="shared" si="20"/>
        <v>0</v>
      </c>
      <c r="J78" s="92">
        <f t="shared" si="20"/>
        <v>3.575</v>
      </c>
      <c r="K78" s="92">
        <f t="shared" si="20"/>
        <v>3.975</v>
      </c>
      <c r="L78" s="92">
        <f t="shared" si="20"/>
        <v>0</v>
      </c>
      <c r="M78" s="92">
        <f t="shared" si="20"/>
        <v>0</v>
      </c>
      <c r="N78" s="92" t="s">
        <v>38</v>
      </c>
      <c r="O78" s="93" t="s">
        <v>38</v>
      </c>
      <c r="P78" s="108" t="s">
        <v>38</v>
      </c>
      <c r="Q78" s="92" t="s">
        <v>38</v>
      </c>
      <c r="R78" s="92" t="s">
        <v>38</v>
      </c>
      <c r="S78" s="92" t="s">
        <v>38</v>
      </c>
      <c r="T78" s="92">
        <f t="shared" si="20"/>
        <v>15.8</v>
      </c>
      <c r="U78" s="92">
        <f t="shared" si="20"/>
        <v>19.427999999999997</v>
      </c>
      <c r="V78" s="92" t="s">
        <v>38</v>
      </c>
      <c r="W78" s="92" t="s">
        <v>38</v>
      </c>
      <c r="X78" s="92" t="s">
        <v>38</v>
      </c>
      <c r="Y78" s="93" t="s">
        <v>38</v>
      </c>
    </row>
    <row r="79" spans="1:25" s="24" customFormat="1" ht="49.5">
      <c r="A79" s="26" t="s">
        <v>67</v>
      </c>
      <c r="B79" s="51" t="s">
        <v>60</v>
      </c>
      <c r="C79" s="64" t="s">
        <v>38</v>
      </c>
      <c r="D79" s="111">
        <f>D80</f>
        <v>0</v>
      </c>
      <c r="E79" s="100">
        <f aca="true" t="shared" si="21" ref="E79:U80">E80</f>
        <v>0</v>
      </c>
      <c r="F79" s="100">
        <f t="shared" si="21"/>
        <v>0</v>
      </c>
      <c r="G79" s="101">
        <f t="shared" si="21"/>
        <v>0</v>
      </c>
      <c r="H79" s="111">
        <f t="shared" si="21"/>
        <v>0</v>
      </c>
      <c r="I79" s="100">
        <f t="shared" si="21"/>
        <v>0</v>
      </c>
      <c r="J79" s="100">
        <f t="shared" si="21"/>
        <v>3.575</v>
      </c>
      <c r="K79" s="100">
        <f t="shared" si="21"/>
        <v>3.975</v>
      </c>
      <c r="L79" s="100">
        <f t="shared" si="21"/>
        <v>0</v>
      </c>
      <c r="M79" s="100">
        <f t="shared" si="21"/>
        <v>0</v>
      </c>
      <c r="N79" s="86" t="s">
        <v>38</v>
      </c>
      <c r="O79" s="124" t="s">
        <v>38</v>
      </c>
      <c r="P79" s="107" t="s">
        <v>38</v>
      </c>
      <c r="Q79" s="86" t="s">
        <v>38</v>
      </c>
      <c r="R79" s="86" t="s">
        <v>38</v>
      </c>
      <c r="S79" s="86" t="s">
        <v>38</v>
      </c>
      <c r="T79" s="100">
        <f t="shared" si="21"/>
        <v>8.484</v>
      </c>
      <c r="U79" s="100">
        <f t="shared" si="21"/>
        <v>17.317999999999998</v>
      </c>
      <c r="V79" s="100" t="s">
        <v>38</v>
      </c>
      <c r="W79" s="100" t="s">
        <v>38</v>
      </c>
      <c r="X79" s="100" t="s">
        <v>38</v>
      </c>
      <c r="Y79" s="101" t="s">
        <v>38</v>
      </c>
    </row>
    <row r="80" spans="1:25" s="24" customFormat="1" ht="66">
      <c r="A80" s="26" t="s">
        <v>107</v>
      </c>
      <c r="B80" s="49" t="s">
        <v>54</v>
      </c>
      <c r="C80" s="73" t="s">
        <v>38</v>
      </c>
      <c r="D80" s="111">
        <f>D81</f>
        <v>0</v>
      </c>
      <c r="E80" s="100">
        <f t="shared" si="21"/>
        <v>0</v>
      </c>
      <c r="F80" s="100">
        <f t="shared" si="21"/>
        <v>0</v>
      </c>
      <c r="G80" s="101">
        <f t="shared" si="21"/>
        <v>0</v>
      </c>
      <c r="H80" s="111">
        <f t="shared" si="21"/>
        <v>0</v>
      </c>
      <c r="I80" s="100">
        <f t="shared" si="21"/>
        <v>0</v>
      </c>
      <c r="J80" s="100">
        <f t="shared" si="21"/>
        <v>3.575</v>
      </c>
      <c r="K80" s="100">
        <f t="shared" si="21"/>
        <v>3.975</v>
      </c>
      <c r="L80" s="100">
        <f t="shared" si="21"/>
        <v>0</v>
      </c>
      <c r="M80" s="100">
        <f t="shared" si="21"/>
        <v>0</v>
      </c>
      <c r="N80" s="86" t="s">
        <v>38</v>
      </c>
      <c r="O80" s="124" t="s">
        <v>38</v>
      </c>
      <c r="P80" s="107" t="s">
        <v>38</v>
      </c>
      <c r="Q80" s="86" t="s">
        <v>38</v>
      </c>
      <c r="R80" s="86" t="s">
        <v>38</v>
      </c>
      <c r="S80" s="86" t="s">
        <v>38</v>
      </c>
      <c r="T80" s="100">
        <f t="shared" si="21"/>
        <v>8.484</v>
      </c>
      <c r="U80" s="100">
        <f t="shared" si="21"/>
        <v>17.317999999999998</v>
      </c>
      <c r="V80" s="100" t="s">
        <v>38</v>
      </c>
      <c r="W80" s="100" t="s">
        <v>38</v>
      </c>
      <c r="X80" s="100" t="s">
        <v>38</v>
      </c>
      <c r="Y80" s="101" t="s">
        <v>38</v>
      </c>
    </row>
    <row r="81" spans="1:25" s="24" customFormat="1" ht="49.5">
      <c r="A81" s="26" t="s">
        <v>108</v>
      </c>
      <c r="B81" s="49" t="s">
        <v>55</v>
      </c>
      <c r="C81" s="73" t="s">
        <v>38</v>
      </c>
      <c r="D81" s="111">
        <f>SUM(D82:D83)</f>
        <v>0</v>
      </c>
      <c r="E81" s="100">
        <f aca="true" t="shared" si="22" ref="E81:U81">SUM(E82:E83)</f>
        <v>0</v>
      </c>
      <c r="F81" s="100">
        <f t="shared" si="22"/>
        <v>0</v>
      </c>
      <c r="G81" s="101">
        <f t="shared" si="22"/>
        <v>0</v>
      </c>
      <c r="H81" s="111">
        <f t="shared" si="22"/>
        <v>0</v>
      </c>
      <c r="I81" s="100">
        <f t="shared" si="22"/>
        <v>0</v>
      </c>
      <c r="J81" s="100">
        <f t="shared" si="22"/>
        <v>3.575</v>
      </c>
      <c r="K81" s="100">
        <f t="shared" si="22"/>
        <v>3.975</v>
      </c>
      <c r="L81" s="100">
        <f t="shared" si="22"/>
        <v>0</v>
      </c>
      <c r="M81" s="100">
        <f t="shared" si="22"/>
        <v>0</v>
      </c>
      <c r="N81" s="86" t="s">
        <v>38</v>
      </c>
      <c r="O81" s="124" t="s">
        <v>38</v>
      </c>
      <c r="P81" s="107" t="s">
        <v>38</v>
      </c>
      <c r="Q81" s="86" t="s">
        <v>38</v>
      </c>
      <c r="R81" s="86" t="s">
        <v>38</v>
      </c>
      <c r="S81" s="86" t="s">
        <v>38</v>
      </c>
      <c r="T81" s="100">
        <f t="shared" si="22"/>
        <v>8.484</v>
      </c>
      <c r="U81" s="100">
        <f t="shared" si="22"/>
        <v>17.317999999999998</v>
      </c>
      <c r="V81" s="100" t="s">
        <v>38</v>
      </c>
      <c r="W81" s="100" t="s">
        <v>38</v>
      </c>
      <c r="X81" s="100" t="s">
        <v>38</v>
      </c>
      <c r="Y81" s="101" t="s">
        <v>38</v>
      </c>
    </row>
    <row r="82" spans="1:25" s="47" customFormat="1" ht="66">
      <c r="A82" s="78" t="s">
        <v>108</v>
      </c>
      <c r="B82" s="79" t="s">
        <v>129</v>
      </c>
      <c r="C82" s="77" t="s">
        <v>163</v>
      </c>
      <c r="D82" s="118" t="s">
        <v>38</v>
      </c>
      <c r="E82" s="78" t="s">
        <v>38</v>
      </c>
      <c r="F82" s="78" t="s">
        <v>38</v>
      </c>
      <c r="G82" s="128" t="s">
        <v>38</v>
      </c>
      <c r="H82" s="118" t="s">
        <v>38</v>
      </c>
      <c r="I82" s="78" t="s">
        <v>38</v>
      </c>
      <c r="J82" s="78">
        <v>3.575</v>
      </c>
      <c r="K82" s="78">
        <v>3.575</v>
      </c>
      <c r="L82" s="78" t="s">
        <v>38</v>
      </c>
      <c r="M82" s="78" t="s">
        <v>38</v>
      </c>
      <c r="N82" s="106" t="s">
        <v>38</v>
      </c>
      <c r="O82" s="120" t="s">
        <v>38</v>
      </c>
      <c r="P82" s="121" t="s">
        <v>38</v>
      </c>
      <c r="Q82" s="106" t="s">
        <v>38</v>
      </c>
      <c r="R82" s="106" t="s">
        <v>38</v>
      </c>
      <c r="S82" s="106" t="s">
        <v>38</v>
      </c>
      <c r="T82" s="99">
        <v>8.484</v>
      </c>
      <c r="U82" s="99">
        <v>7.6</v>
      </c>
      <c r="V82" s="97" t="s">
        <v>38</v>
      </c>
      <c r="W82" s="97" t="s">
        <v>38</v>
      </c>
      <c r="X82" s="97" t="s">
        <v>38</v>
      </c>
      <c r="Y82" s="98" t="s">
        <v>38</v>
      </c>
    </row>
    <row r="83" spans="1:25" s="38" customFormat="1" ht="49.5">
      <c r="A83" s="40" t="s">
        <v>108</v>
      </c>
      <c r="B83" s="28" t="s">
        <v>130</v>
      </c>
      <c r="C83" s="75" t="s">
        <v>167</v>
      </c>
      <c r="D83" s="118" t="s">
        <v>38</v>
      </c>
      <c r="E83" s="78" t="s">
        <v>38</v>
      </c>
      <c r="F83" s="78" t="s">
        <v>38</v>
      </c>
      <c r="G83" s="128" t="s">
        <v>38</v>
      </c>
      <c r="H83" s="118" t="s">
        <v>38</v>
      </c>
      <c r="I83" s="78" t="s">
        <v>38</v>
      </c>
      <c r="J83" s="40">
        <v>0</v>
      </c>
      <c r="K83" s="40">
        <v>0.4</v>
      </c>
      <c r="L83" s="78" t="s">
        <v>38</v>
      </c>
      <c r="M83" s="78" t="s">
        <v>38</v>
      </c>
      <c r="N83" s="106" t="s">
        <v>38</v>
      </c>
      <c r="O83" s="120" t="s">
        <v>38</v>
      </c>
      <c r="P83" s="121" t="s">
        <v>38</v>
      </c>
      <c r="Q83" s="106" t="s">
        <v>38</v>
      </c>
      <c r="R83" s="106" t="s">
        <v>38</v>
      </c>
      <c r="S83" s="106" t="s">
        <v>38</v>
      </c>
      <c r="T83" s="99">
        <v>0</v>
      </c>
      <c r="U83" s="99">
        <v>9.718</v>
      </c>
      <c r="V83" s="97" t="s">
        <v>38</v>
      </c>
      <c r="W83" s="97" t="s">
        <v>38</v>
      </c>
      <c r="X83" s="97" t="s">
        <v>38</v>
      </c>
      <c r="Y83" s="98" t="s">
        <v>38</v>
      </c>
    </row>
    <row r="84" spans="1:25" s="38" customFormat="1" ht="49.5">
      <c r="A84" s="26" t="s">
        <v>109</v>
      </c>
      <c r="B84" s="51" t="s">
        <v>57</v>
      </c>
      <c r="C84" s="80" t="s">
        <v>38</v>
      </c>
      <c r="D84" s="132">
        <f>SUM(D85:D86)</f>
        <v>0.5</v>
      </c>
      <c r="E84" s="133">
        <f aca="true" t="shared" si="23" ref="E84:U84">SUM(E85:E86)</f>
        <v>0</v>
      </c>
      <c r="F84" s="133">
        <f t="shared" si="23"/>
        <v>0</v>
      </c>
      <c r="G84" s="134">
        <f t="shared" si="23"/>
        <v>0.4</v>
      </c>
      <c r="H84" s="132">
        <f t="shared" si="23"/>
        <v>0</v>
      </c>
      <c r="I84" s="133">
        <f t="shared" si="23"/>
        <v>0</v>
      </c>
      <c r="J84" s="133">
        <f t="shared" si="23"/>
        <v>0</v>
      </c>
      <c r="K84" s="133">
        <f t="shared" si="23"/>
        <v>0</v>
      </c>
      <c r="L84" s="133">
        <f t="shared" si="23"/>
        <v>0</v>
      </c>
      <c r="M84" s="133">
        <f t="shared" si="23"/>
        <v>0</v>
      </c>
      <c r="N84" s="87" t="s">
        <v>38</v>
      </c>
      <c r="O84" s="130" t="s">
        <v>38</v>
      </c>
      <c r="P84" s="131" t="s">
        <v>38</v>
      </c>
      <c r="Q84" s="87" t="s">
        <v>38</v>
      </c>
      <c r="R84" s="87" t="s">
        <v>38</v>
      </c>
      <c r="S84" s="87" t="s">
        <v>38</v>
      </c>
      <c r="T84" s="129">
        <f t="shared" si="23"/>
        <v>7.316</v>
      </c>
      <c r="U84" s="129">
        <f t="shared" si="23"/>
        <v>2.11</v>
      </c>
      <c r="V84" s="100" t="s">
        <v>38</v>
      </c>
      <c r="W84" s="100" t="s">
        <v>38</v>
      </c>
      <c r="X84" s="100" t="s">
        <v>38</v>
      </c>
      <c r="Y84" s="101" t="s">
        <v>38</v>
      </c>
    </row>
    <row r="85" spans="1:25" s="47" customFormat="1" ht="66">
      <c r="A85" s="46" t="s">
        <v>110</v>
      </c>
      <c r="B85" s="42" t="s">
        <v>131</v>
      </c>
      <c r="C85" s="81" t="s">
        <v>175</v>
      </c>
      <c r="D85" s="118">
        <v>0.5</v>
      </c>
      <c r="E85" s="78">
        <v>0</v>
      </c>
      <c r="F85" s="78" t="s">
        <v>38</v>
      </c>
      <c r="G85" s="128" t="s">
        <v>38</v>
      </c>
      <c r="H85" s="118" t="s">
        <v>38</v>
      </c>
      <c r="I85" s="78" t="s">
        <v>38</v>
      </c>
      <c r="J85" s="78" t="s">
        <v>38</v>
      </c>
      <c r="K85" s="78" t="s">
        <v>38</v>
      </c>
      <c r="L85" s="78" t="s">
        <v>38</v>
      </c>
      <c r="M85" s="78" t="s">
        <v>38</v>
      </c>
      <c r="N85" s="106" t="s">
        <v>38</v>
      </c>
      <c r="O85" s="120" t="s">
        <v>38</v>
      </c>
      <c r="P85" s="121" t="s">
        <v>38</v>
      </c>
      <c r="Q85" s="106" t="s">
        <v>38</v>
      </c>
      <c r="R85" s="106" t="s">
        <v>38</v>
      </c>
      <c r="S85" s="106" t="s">
        <v>38</v>
      </c>
      <c r="T85" s="99">
        <v>7.316</v>
      </c>
      <c r="U85" s="99">
        <v>0</v>
      </c>
      <c r="V85" s="97" t="s">
        <v>38</v>
      </c>
      <c r="W85" s="97" t="s">
        <v>38</v>
      </c>
      <c r="X85" s="97" t="s">
        <v>38</v>
      </c>
      <c r="Y85" s="98" t="s">
        <v>38</v>
      </c>
    </row>
    <row r="86" spans="1:25" s="38" customFormat="1" ht="66.75" thickBot="1">
      <c r="A86" s="40" t="s">
        <v>110</v>
      </c>
      <c r="B86" s="28" t="s">
        <v>132</v>
      </c>
      <c r="C86" s="75" t="s">
        <v>168</v>
      </c>
      <c r="D86" s="113" t="s">
        <v>38</v>
      </c>
      <c r="E86" s="40" t="s">
        <v>38</v>
      </c>
      <c r="F86" s="40">
        <v>0</v>
      </c>
      <c r="G86" s="117">
        <v>0.4</v>
      </c>
      <c r="H86" s="118" t="s">
        <v>38</v>
      </c>
      <c r="I86" s="78" t="s">
        <v>38</v>
      </c>
      <c r="J86" s="78" t="s">
        <v>38</v>
      </c>
      <c r="K86" s="78" t="s">
        <v>38</v>
      </c>
      <c r="L86" s="78" t="s">
        <v>38</v>
      </c>
      <c r="M86" s="78" t="s">
        <v>38</v>
      </c>
      <c r="N86" s="106" t="s">
        <v>38</v>
      </c>
      <c r="O86" s="120" t="s">
        <v>38</v>
      </c>
      <c r="P86" s="121" t="s">
        <v>38</v>
      </c>
      <c r="Q86" s="106" t="s">
        <v>38</v>
      </c>
      <c r="R86" s="106" t="s">
        <v>38</v>
      </c>
      <c r="S86" s="106" t="s">
        <v>38</v>
      </c>
      <c r="T86" s="99">
        <v>0</v>
      </c>
      <c r="U86" s="99">
        <v>2.11</v>
      </c>
      <c r="V86" s="97" t="s">
        <v>38</v>
      </c>
      <c r="W86" s="97" t="s">
        <v>38</v>
      </c>
      <c r="X86" s="97" t="s">
        <v>38</v>
      </c>
      <c r="Y86" s="98" t="s">
        <v>38</v>
      </c>
    </row>
    <row r="87" s="38" customFormat="1" ht="16.5">
      <c r="C87" s="39"/>
    </row>
  </sheetData>
  <sheetProtection/>
  <mergeCells count="32">
    <mergeCell ref="A14:Y14"/>
    <mergeCell ref="A15:A18"/>
    <mergeCell ref="I2:J2"/>
    <mergeCell ref="K2:N2"/>
    <mergeCell ref="A4:Y4"/>
    <mergeCell ref="A7:Y7"/>
    <mergeCell ref="A8:Y8"/>
    <mergeCell ref="H17:I17"/>
    <mergeCell ref="P17:Q17"/>
    <mergeCell ref="V17:W17"/>
    <mergeCell ref="A5:Y5"/>
    <mergeCell ref="A12:Y12"/>
    <mergeCell ref="A10:Y10"/>
    <mergeCell ref="A13:Y13"/>
    <mergeCell ref="D17:E17"/>
    <mergeCell ref="F17:G17"/>
    <mergeCell ref="N17:O17"/>
    <mergeCell ref="X16:Y16"/>
    <mergeCell ref="T17:U17"/>
    <mergeCell ref="B15:B18"/>
    <mergeCell ref="C15:C18"/>
    <mergeCell ref="D15:Y15"/>
    <mergeCell ref="D16:G16"/>
    <mergeCell ref="R16:S16"/>
    <mergeCell ref="P16:Q16"/>
    <mergeCell ref="T16:U16"/>
    <mergeCell ref="J17:K17"/>
    <mergeCell ref="V16:W16"/>
    <mergeCell ref="R17:S17"/>
    <mergeCell ref="H16:O16"/>
    <mergeCell ref="X17:Y17"/>
    <mergeCell ref="L17:M17"/>
  </mergeCells>
  <printOptions/>
  <pageMargins left="0" right="0" top="0" bottom="0" header="0.31496062992125984" footer="0.11811023622047245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2016-12-20T08:31:10Z</cp:lastPrinted>
  <dcterms:created xsi:type="dcterms:W3CDTF">2009-07-27T10:10:26Z</dcterms:created>
  <dcterms:modified xsi:type="dcterms:W3CDTF">2017-06-02T10:57:54Z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1df6c54e-8aff-4025-ac92-e2a12760fd18</vt:lpwstr>
  </property>
  <property fmtid="{D5CDD505-2E9C-101B-9397-08002B2CF9AE}" pid="4" name="url">
    <vt:lpwstr>, </vt:lpwstr>
  </property>
  <property fmtid="{D5CDD505-2E9C-101B-9397-08002B2CF9AE}" pid="5" name="_dlc_DocId">
    <vt:lpwstr>DZQQNTZWJNVN-2-1731</vt:lpwstr>
  </property>
  <property fmtid="{D5CDD505-2E9C-101B-9397-08002B2CF9AE}" pid="6" name="_dlc_DocIdUrl">
    <vt:lpwstr>http://info.kom-tech.ru:8090/_layouts/DocIdRedir.aspx?ID=DZQQNTZWJNVN-2-1731, DZQQNTZWJNVN-2-1731</vt:lpwstr>
  </property>
</Properties>
</file>